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360" yWindow="135" windowWidth="17235" windowHeight="1125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SNP'!$A$1:$Q$130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PENSACOLA!$C$1:$Q$141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M112" i="2" l="1"/>
  <c r="N112" i="2"/>
  <c r="O112" i="2"/>
  <c r="M113" i="2"/>
  <c r="N113" i="2"/>
  <c r="O113" i="2"/>
  <c r="M114" i="2"/>
  <c r="N114" i="2"/>
  <c r="O114" i="2"/>
  <c r="M115" i="2"/>
  <c r="N115" i="2"/>
  <c r="O115" i="2"/>
  <c r="M116" i="2"/>
  <c r="N116" i="2"/>
  <c r="O116" i="2"/>
  <c r="M117" i="2"/>
  <c r="N117" i="2"/>
  <c r="O117" i="2"/>
  <c r="M118" i="2"/>
  <c r="N118" i="2"/>
  <c r="O118" i="2"/>
  <c r="M119" i="2"/>
  <c r="N119" i="2"/>
  <c r="O119" i="2"/>
  <c r="M120" i="2"/>
  <c r="N120" i="2"/>
  <c r="O120" i="2"/>
  <c r="M121" i="2"/>
  <c r="N121" i="2"/>
  <c r="O121" i="2"/>
  <c r="M122" i="2"/>
  <c r="N122" i="2"/>
  <c r="O122" i="2"/>
  <c r="O111" i="2"/>
  <c r="M111" i="2"/>
  <c r="M101" i="2"/>
  <c r="N101" i="2"/>
  <c r="O101" i="2"/>
  <c r="M102" i="2"/>
  <c r="N102" i="2"/>
  <c r="O102" i="2"/>
  <c r="M103" i="2"/>
  <c r="N103" i="2"/>
  <c r="O103" i="2"/>
  <c r="M104" i="2"/>
  <c r="N104" i="2"/>
  <c r="O104" i="2"/>
  <c r="M105" i="2"/>
  <c r="N105" i="2"/>
  <c r="O105" i="2"/>
  <c r="O100" i="2"/>
  <c r="M100" i="2"/>
  <c r="M85" i="2"/>
  <c r="N85" i="2"/>
  <c r="O85" i="2"/>
  <c r="M86" i="2"/>
  <c r="N86" i="2"/>
  <c r="O86" i="2"/>
  <c r="M87" i="2"/>
  <c r="N87" i="2"/>
  <c r="O87" i="2"/>
  <c r="M88" i="2"/>
  <c r="N88" i="2"/>
  <c r="O88" i="2"/>
  <c r="M89" i="2"/>
  <c r="N89" i="2"/>
  <c r="O89" i="2"/>
  <c r="M90" i="2"/>
  <c r="N90" i="2"/>
  <c r="O90" i="2"/>
  <c r="M91" i="2"/>
  <c r="N91" i="2"/>
  <c r="O91" i="2"/>
  <c r="M92" i="2"/>
  <c r="N92" i="2"/>
  <c r="O92" i="2"/>
  <c r="M93" i="2"/>
  <c r="N93" i="2"/>
  <c r="O93" i="2"/>
  <c r="O84" i="2"/>
  <c r="M84" i="2"/>
  <c r="M54" i="2"/>
  <c r="N54" i="2"/>
  <c r="O54" i="2"/>
  <c r="M55" i="2"/>
  <c r="N55" i="2"/>
  <c r="O55" i="2"/>
  <c r="M56" i="2"/>
  <c r="N56" i="2"/>
  <c r="O56" i="2"/>
  <c r="M57" i="2"/>
  <c r="N57" i="2"/>
  <c r="O57" i="2"/>
  <c r="M58" i="2"/>
  <c r="N58" i="2"/>
  <c r="O58" i="2"/>
  <c r="M59" i="2"/>
  <c r="N59" i="2"/>
  <c r="O59" i="2"/>
  <c r="M60" i="2"/>
  <c r="N60" i="2"/>
  <c r="O60" i="2"/>
  <c r="M61" i="2"/>
  <c r="N61" i="2"/>
  <c r="O61" i="2"/>
  <c r="M62" i="2"/>
  <c r="N62" i="2"/>
  <c r="O62" i="2"/>
  <c r="M63" i="2"/>
  <c r="N63" i="2"/>
  <c r="O63" i="2"/>
  <c r="M64" i="2"/>
  <c r="N64" i="2"/>
  <c r="O64" i="2"/>
  <c r="M65" i="2"/>
  <c r="N65" i="2"/>
  <c r="O65" i="2"/>
  <c r="M66" i="2"/>
  <c r="N66" i="2"/>
  <c r="O66" i="2"/>
  <c r="M67" i="2"/>
  <c r="N67" i="2"/>
  <c r="O67" i="2"/>
  <c r="M68" i="2"/>
  <c r="N68" i="2"/>
  <c r="O68" i="2"/>
  <c r="M69" i="2"/>
  <c r="N69" i="2"/>
  <c r="O69" i="2"/>
  <c r="M70" i="2"/>
  <c r="N70" i="2"/>
  <c r="O70" i="2"/>
  <c r="M71" i="2"/>
  <c r="N71" i="2"/>
  <c r="O71" i="2"/>
  <c r="M72" i="2"/>
  <c r="N72" i="2"/>
  <c r="O72" i="2"/>
  <c r="O53" i="2"/>
  <c r="M53" i="2"/>
  <c r="M46" i="2"/>
  <c r="N46" i="2"/>
  <c r="O46" i="2"/>
  <c r="P46" i="2" s="1"/>
  <c r="P103" i="2"/>
  <c r="M45" i="2"/>
  <c r="N45" i="2"/>
  <c r="O45" i="2"/>
  <c r="P45" i="2" s="1"/>
  <c r="P71" i="2" l="1"/>
  <c r="K112" i="2" l="1"/>
  <c r="L112" i="2"/>
  <c r="K113" i="2"/>
  <c r="L113" i="2"/>
  <c r="K114" i="2"/>
  <c r="L114" i="2"/>
  <c r="K115" i="2"/>
  <c r="L115" i="2"/>
  <c r="K116" i="2"/>
  <c r="L116" i="2"/>
  <c r="K117" i="2"/>
  <c r="L117" i="2"/>
  <c r="K118" i="2"/>
  <c r="L118" i="2"/>
  <c r="K119" i="2"/>
  <c r="L119" i="2"/>
  <c r="K120" i="2"/>
  <c r="L120" i="2"/>
  <c r="K121" i="2"/>
  <c r="L121" i="2"/>
  <c r="K122" i="2"/>
  <c r="L122" i="2"/>
  <c r="L111" i="2"/>
  <c r="N111" i="2"/>
  <c r="K111" i="2"/>
  <c r="K101" i="2"/>
  <c r="L101" i="2"/>
  <c r="K102" i="2"/>
  <c r="L102" i="2"/>
  <c r="K104" i="2"/>
  <c r="L104" i="2"/>
  <c r="K105" i="2"/>
  <c r="L105" i="2"/>
  <c r="L100" i="2"/>
  <c r="N100" i="2"/>
  <c r="K100" i="2"/>
  <c r="K85" i="2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2" i="2"/>
  <c r="L92" i="2"/>
  <c r="K93" i="2"/>
  <c r="L93" i="2"/>
  <c r="L84" i="2"/>
  <c r="N84" i="2"/>
  <c r="K84" i="2"/>
  <c r="K54" i="2"/>
  <c r="L54" i="2"/>
  <c r="K55" i="2"/>
  <c r="L55" i="2"/>
  <c r="K56" i="2"/>
  <c r="L56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4" i="2"/>
  <c r="L64" i="2"/>
  <c r="K65" i="2"/>
  <c r="L65" i="2"/>
  <c r="K66" i="2"/>
  <c r="L66" i="2"/>
  <c r="K67" i="2"/>
  <c r="L67" i="2"/>
  <c r="K68" i="2"/>
  <c r="L68" i="2"/>
  <c r="K69" i="2"/>
  <c r="L69" i="2"/>
  <c r="K70" i="2"/>
  <c r="L70" i="2"/>
  <c r="K72" i="2"/>
  <c r="L72" i="2"/>
  <c r="L53" i="2"/>
  <c r="N53" i="2"/>
  <c r="K53" i="2"/>
  <c r="K43" i="2"/>
  <c r="L43" i="2"/>
  <c r="M43" i="2"/>
  <c r="N43" i="2"/>
  <c r="O43" i="2"/>
  <c r="K44" i="2"/>
  <c r="L44" i="2"/>
  <c r="M44" i="2"/>
  <c r="N44" i="2"/>
  <c r="O44" i="2"/>
  <c r="K46" i="2"/>
  <c r="L46" i="2"/>
  <c r="L42" i="2"/>
  <c r="M42" i="2"/>
  <c r="N42" i="2"/>
  <c r="O42" i="2"/>
  <c r="K42" i="2"/>
  <c r="K124" i="2" a="1"/>
  <c r="K31" i="2"/>
  <c r="L31" i="2"/>
  <c r="M31" i="2"/>
  <c r="O31" i="2"/>
  <c r="K32" i="2"/>
  <c r="L32" i="2"/>
  <c r="M32" i="2"/>
  <c r="O32" i="2"/>
  <c r="K33" i="2"/>
  <c r="L33" i="2"/>
  <c r="M33" i="2"/>
  <c r="O33" i="2"/>
  <c r="K34" i="2"/>
  <c r="L34" i="2"/>
  <c r="M34" i="2"/>
  <c r="O34" i="2"/>
  <c r="K35" i="2"/>
  <c r="L35" i="2"/>
  <c r="M35" i="2"/>
  <c r="O35" i="2"/>
  <c r="P31" i="2" l="1"/>
  <c r="K124" i="2"/>
  <c r="P104" i="2" l="1"/>
  <c r="L124" i="2" a="1"/>
  <c r="K107" i="2"/>
  <c r="L107" i="2"/>
  <c r="K95" i="2" a="1"/>
  <c r="L95" i="2" a="1"/>
  <c r="K29" i="2"/>
  <c r="L29" i="2"/>
  <c r="M29" i="2"/>
  <c r="O29" i="2"/>
  <c r="K30" i="2"/>
  <c r="L30" i="2"/>
  <c r="M30" i="2"/>
  <c r="O30" i="2"/>
  <c r="O28" i="2"/>
  <c r="M28" i="2"/>
  <c r="L28" i="2"/>
  <c r="K28" i="2"/>
  <c r="K14" i="2"/>
  <c r="L14" i="2"/>
  <c r="M14" i="2"/>
  <c r="O14" i="2"/>
  <c r="K15" i="2"/>
  <c r="L15" i="2"/>
  <c r="M15" i="2"/>
  <c r="O15" i="2"/>
  <c r="K16" i="2"/>
  <c r="L16" i="2"/>
  <c r="M16" i="2"/>
  <c r="O16" i="2"/>
  <c r="K17" i="2"/>
  <c r="L17" i="2"/>
  <c r="M17" i="2"/>
  <c r="O17" i="2"/>
  <c r="K18" i="2"/>
  <c r="L18" i="2"/>
  <c r="M18" i="2"/>
  <c r="O18" i="2"/>
  <c r="K19" i="2"/>
  <c r="L19" i="2"/>
  <c r="M19" i="2"/>
  <c r="O19" i="2"/>
  <c r="K20" i="2"/>
  <c r="L20" i="2"/>
  <c r="M20" i="2"/>
  <c r="O20" i="2"/>
  <c r="K21" i="2"/>
  <c r="L21" i="2"/>
  <c r="M21" i="2"/>
  <c r="O21" i="2"/>
  <c r="K22" i="2"/>
  <c r="L22" i="2"/>
  <c r="M22" i="2"/>
  <c r="O22" i="2"/>
  <c r="K23" i="2"/>
  <c r="L23" i="2"/>
  <c r="M23" i="2"/>
  <c r="O23" i="2"/>
  <c r="O13" i="2"/>
  <c r="M13" i="2"/>
  <c r="L13" i="2"/>
  <c r="K13" i="2"/>
  <c r="O12" i="2"/>
  <c r="M12" i="2"/>
  <c r="L12" i="2"/>
  <c r="K12" i="2"/>
  <c r="L95" i="2" l="1"/>
  <c r="K95" i="2"/>
  <c r="L124" i="2"/>
  <c r="L74" i="2" a="1"/>
  <c r="L74" i="2" s="1"/>
  <c r="L48" i="2"/>
  <c r="L37" i="2" a="1"/>
  <c r="L37" i="2" s="1"/>
  <c r="L25" i="2" a="1"/>
  <c r="L25" i="2" s="1"/>
  <c r="K74" i="2" a="1"/>
  <c r="K74" i="2" s="1"/>
  <c r="K48" i="2"/>
  <c r="K37" i="2" a="1"/>
  <c r="K37" i="2" s="1"/>
  <c r="K25" i="2" a="1"/>
  <c r="K25" i="2" s="1"/>
  <c r="K39" i="2" l="1"/>
  <c r="K49" i="2" s="1"/>
  <c r="K97" i="2"/>
  <c r="K108" i="2" s="1"/>
  <c r="K126" i="2" s="1"/>
  <c r="L97" i="2"/>
  <c r="L108" i="2" s="1"/>
  <c r="L126" i="2" s="1"/>
  <c r="L39" i="2"/>
  <c r="L49" i="2" s="1"/>
  <c r="K130" i="2" l="1"/>
  <c r="L130" i="2"/>
  <c r="N108" i="2" l="1"/>
  <c r="P90" i="2" l="1"/>
  <c r="P91" i="2"/>
  <c r="P69" i="2"/>
  <c r="P102" i="2"/>
  <c r="P101" i="2"/>
  <c r="P70" i="2"/>
  <c r="P43" i="2"/>
  <c r="P44" i="2"/>
  <c r="M124" i="2" a="1"/>
  <c r="O74" i="2" a="1"/>
  <c r="O74" i="2" s="1"/>
  <c r="M74" i="2" l="1" a="1"/>
  <c r="M74" i="2" s="1"/>
  <c r="M37" i="2" a="1"/>
  <c r="M37" i="2" s="1"/>
  <c r="O25" i="2" a="1"/>
  <c r="O25" i="2" s="1"/>
  <c r="M48" i="2"/>
  <c r="U46" i="2" l="1"/>
  <c r="P42" i="2"/>
  <c r="M124" i="2"/>
  <c r="P105" i="2"/>
  <c r="P100" i="2"/>
  <c r="U105" i="2" l="1"/>
  <c r="O124" i="2" a="1"/>
  <c r="O124" i="2" s="1"/>
  <c r="W122" i="2"/>
  <c r="X122" i="2" s="1"/>
  <c r="U122" i="2"/>
  <c r="V122" i="2" s="1"/>
  <c r="P122" i="2"/>
  <c r="W121" i="2"/>
  <c r="X121" i="2" s="1"/>
  <c r="U121" i="2"/>
  <c r="V121" i="2" s="1"/>
  <c r="P121" i="2"/>
  <c r="W120" i="2"/>
  <c r="X120" i="2" s="1"/>
  <c r="U120" i="2"/>
  <c r="V120" i="2" s="1"/>
  <c r="P120" i="2"/>
  <c r="W119" i="2"/>
  <c r="X119" i="2" s="1"/>
  <c r="U119" i="2"/>
  <c r="V119" i="2" s="1"/>
  <c r="P119" i="2"/>
  <c r="W118" i="2"/>
  <c r="X118" i="2" s="1"/>
  <c r="U118" i="2"/>
  <c r="V118" i="2" s="1"/>
  <c r="P118" i="2"/>
  <c r="W117" i="2"/>
  <c r="X117" i="2" s="1"/>
  <c r="U117" i="2"/>
  <c r="V117" i="2" s="1"/>
  <c r="P117" i="2"/>
  <c r="W116" i="2"/>
  <c r="X116" i="2" s="1"/>
  <c r="U116" i="2"/>
  <c r="V116" i="2" s="1"/>
  <c r="P116" i="2"/>
  <c r="W114" i="2"/>
  <c r="X114" i="2" s="1"/>
  <c r="U114" i="2"/>
  <c r="V114" i="2" s="1"/>
  <c r="P114" i="2"/>
  <c r="W111" i="2"/>
  <c r="X111" i="2" s="1"/>
  <c r="U111" i="2"/>
  <c r="P111" i="2"/>
  <c r="P107" i="2"/>
  <c r="O107" i="2"/>
  <c r="M107" i="2"/>
  <c r="O95" i="2" a="1"/>
  <c r="O95" i="2" s="1"/>
  <c r="M95" i="2" a="1"/>
  <c r="M95" i="2" s="1"/>
  <c r="W93" i="2"/>
  <c r="X93" i="2" s="1"/>
  <c r="U93" i="2"/>
  <c r="V93" i="2" s="1"/>
  <c r="P93" i="2"/>
  <c r="W92" i="2"/>
  <c r="X92" i="2" s="1"/>
  <c r="U92" i="2"/>
  <c r="V92" i="2" s="1"/>
  <c r="P92" i="2"/>
  <c r="W89" i="2"/>
  <c r="X89" i="2" s="1"/>
  <c r="U89" i="2"/>
  <c r="V89" i="2" s="1"/>
  <c r="P89" i="2"/>
  <c r="W88" i="2"/>
  <c r="X88" i="2" s="1"/>
  <c r="U88" i="2"/>
  <c r="V88" i="2" s="1"/>
  <c r="P88" i="2"/>
  <c r="W87" i="2"/>
  <c r="X87" i="2" s="1"/>
  <c r="U87" i="2"/>
  <c r="V87" i="2" s="1"/>
  <c r="P87" i="2"/>
  <c r="W86" i="2"/>
  <c r="X86" i="2" s="1"/>
  <c r="U86" i="2"/>
  <c r="V86" i="2" s="1"/>
  <c r="P86" i="2"/>
  <c r="W85" i="2"/>
  <c r="X85" i="2" s="1"/>
  <c r="U85" i="2"/>
  <c r="V85" i="2" s="1"/>
  <c r="P85" i="2"/>
  <c r="W84" i="2"/>
  <c r="X84" i="2" s="1"/>
  <c r="U84" i="2"/>
  <c r="P84" i="2"/>
  <c r="O82" i="2"/>
  <c r="C79" i="2"/>
  <c r="C76" i="2"/>
  <c r="W72" i="2"/>
  <c r="X72" i="2" s="1"/>
  <c r="U72" i="2"/>
  <c r="V72" i="2" s="1"/>
  <c r="P72" i="2"/>
  <c r="W68" i="2"/>
  <c r="X68" i="2" s="1"/>
  <c r="U68" i="2"/>
  <c r="V68" i="2" s="1"/>
  <c r="P68" i="2"/>
  <c r="W67" i="2"/>
  <c r="X67" i="2" s="1"/>
  <c r="U67" i="2"/>
  <c r="V67" i="2" s="1"/>
  <c r="P67" i="2"/>
  <c r="W66" i="2"/>
  <c r="X66" i="2" s="1"/>
  <c r="U66" i="2"/>
  <c r="V66" i="2" s="1"/>
  <c r="P66" i="2"/>
  <c r="W65" i="2"/>
  <c r="X65" i="2" s="1"/>
  <c r="U65" i="2"/>
  <c r="V65" i="2" s="1"/>
  <c r="P65" i="2"/>
  <c r="W64" i="2"/>
  <c r="X64" i="2" s="1"/>
  <c r="U64" i="2"/>
  <c r="V64" i="2" s="1"/>
  <c r="P64" i="2"/>
  <c r="W63" i="2"/>
  <c r="X63" i="2" s="1"/>
  <c r="U63" i="2"/>
  <c r="V63" i="2" s="1"/>
  <c r="P63" i="2"/>
  <c r="W62" i="2"/>
  <c r="X62" i="2" s="1"/>
  <c r="U62" i="2"/>
  <c r="V62" i="2" s="1"/>
  <c r="W61" i="2"/>
  <c r="X61" i="2" s="1"/>
  <c r="U61" i="2"/>
  <c r="V61" i="2" s="1"/>
  <c r="P61" i="2"/>
  <c r="W60" i="2"/>
  <c r="X60" i="2" s="1"/>
  <c r="U60" i="2"/>
  <c r="V60" i="2" s="1"/>
  <c r="P60" i="2"/>
  <c r="W59" i="2"/>
  <c r="X59" i="2" s="1"/>
  <c r="U59" i="2"/>
  <c r="V59" i="2" s="1"/>
  <c r="P59" i="2"/>
  <c r="W58" i="2"/>
  <c r="X58" i="2" s="1"/>
  <c r="U58" i="2"/>
  <c r="V58" i="2" s="1"/>
  <c r="P58" i="2"/>
  <c r="W57" i="2"/>
  <c r="X57" i="2" s="1"/>
  <c r="U57" i="2"/>
  <c r="V57" i="2" s="1"/>
  <c r="P57" i="2"/>
  <c r="W56" i="2"/>
  <c r="X56" i="2" s="1"/>
  <c r="U56" i="2"/>
  <c r="V56" i="2" s="1"/>
  <c r="P56" i="2"/>
  <c r="W55" i="2"/>
  <c r="X55" i="2" s="1"/>
  <c r="U55" i="2"/>
  <c r="V55" i="2" s="1"/>
  <c r="P55" i="2"/>
  <c r="W54" i="2"/>
  <c r="X54" i="2" s="1"/>
  <c r="U54" i="2"/>
  <c r="V54" i="2" s="1"/>
  <c r="P54" i="2"/>
  <c r="W53" i="2"/>
  <c r="U53" i="2"/>
  <c r="P53" i="2"/>
  <c r="P48" i="2"/>
  <c r="O48" i="2"/>
  <c r="O37" i="2" a="1"/>
  <c r="O37" i="2" s="1"/>
  <c r="O39" i="2" s="1"/>
  <c r="W35" i="2"/>
  <c r="X35" i="2" s="1"/>
  <c r="U35" i="2"/>
  <c r="V35" i="2" s="1"/>
  <c r="P35" i="2"/>
  <c r="W34" i="2"/>
  <c r="X34" i="2" s="1"/>
  <c r="U34" i="2"/>
  <c r="V34" i="2" s="1"/>
  <c r="P34" i="2"/>
  <c r="W33" i="2"/>
  <c r="X33" i="2" s="1"/>
  <c r="U33" i="2"/>
  <c r="V33" i="2" s="1"/>
  <c r="P33" i="2"/>
  <c r="W32" i="2"/>
  <c r="X32" i="2" s="1"/>
  <c r="U32" i="2"/>
  <c r="V32" i="2" s="1"/>
  <c r="P32" i="2"/>
  <c r="W30" i="2"/>
  <c r="X30" i="2" s="1"/>
  <c r="U30" i="2"/>
  <c r="V30" i="2" s="1"/>
  <c r="P30" i="2"/>
  <c r="W29" i="2"/>
  <c r="X29" i="2" s="1"/>
  <c r="U29" i="2"/>
  <c r="V29" i="2" s="1"/>
  <c r="P29" i="2"/>
  <c r="W28" i="2"/>
  <c r="U28" i="2"/>
  <c r="V28" i="2" s="1"/>
  <c r="P28" i="2"/>
  <c r="M25" i="2" a="1"/>
  <c r="M25" i="2" s="1"/>
  <c r="M39" i="2" s="1"/>
  <c r="M49" i="2" s="1"/>
  <c r="W23" i="2"/>
  <c r="X23" i="2" s="1"/>
  <c r="U23" i="2"/>
  <c r="V23" i="2" s="1"/>
  <c r="P23" i="2"/>
  <c r="W22" i="2"/>
  <c r="X22" i="2" s="1"/>
  <c r="U22" i="2"/>
  <c r="V22" i="2" s="1"/>
  <c r="P22" i="2"/>
  <c r="W21" i="2"/>
  <c r="X21" i="2" s="1"/>
  <c r="U21" i="2"/>
  <c r="V21" i="2" s="1"/>
  <c r="P21" i="2"/>
  <c r="W20" i="2"/>
  <c r="X20" i="2" s="1"/>
  <c r="U20" i="2"/>
  <c r="V20" i="2" s="1"/>
  <c r="P20" i="2"/>
  <c r="W19" i="2"/>
  <c r="X19" i="2" s="1"/>
  <c r="U19" i="2"/>
  <c r="V19" i="2" s="1"/>
  <c r="P19" i="2"/>
  <c r="W18" i="2"/>
  <c r="X18" i="2" s="1"/>
  <c r="U18" i="2"/>
  <c r="V18" i="2" s="1"/>
  <c r="P18" i="2"/>
  <c r="W17" i="2"/>
  <c r="X17" i="2" s="1"/>
  <c r="U17" i="2"/>
  <c r="V17" i="2" s="1"/>
  <c r="P17" i="2"/>
  <c r="W16" i="2"/>
  <c r="X16" i="2" s="1"/>
  <c r="U16" i="2"/>
  <c r="V16" i="2" s="1"/>
  <c r="P16" i="2"/>
  <c r="W15" i="2"/>
  <c r="X15" i="2" s="1"/>
  <c r="U15" i="2"/>
  <c r="V15" i="2" s="1"/>
  <c r="P15" i="2"/>
  <c r="W14" i="2"/>
  <c r="X14" i="2" s="1"/>
  <c r="U14" i="2"/>
  <c r="V14" i="2" s="1"/>
  <c r="P14" i="2"/>
  <c r="W13" i="2"/>
  <c r="X13" i="2" s="1"/>
  <c r="U13" i="2"/>
  <c r="V13" i="2" s="1"/>
  <c r="P13" i="2"/>
  <c r="W12" i="2"/>
  <c r="U12" i="2"/>
  <c r="P12" i="2"/>
  <c r="U107" i="2" l="1"/>
  <c r="U48" i="2"/>
  <c r="P74" i="2" a="1"/>
  <c r="P74" i="2" s="1"/>
  <c r="O49" i="2"/>
  <c r="P37" i="2" a="1"/>
  <c r="P37" i="2" s="1"/>
  <c r="P124" i="2" a="1"/>
  <c r="P124" i="2" s="1"/>
  <c r="P95" i="2" a="1"/>
  <c r="P95" i="2" s="1"/>
  <c r="U74" i="2"/>
  <c r="V74" i="2" s="1"/>
  <c r="W124" i="2"/>
  <c r="X124" i="2" s="1"/>
  <c r="W95" i="2"/>
  <c r="X95" i="2" s="1"/>
  <c r="O97" i="2"/>
  <c r="W37" i="2"/>
  <c r="X37" i="2" s="1"/>
  <c r="X28" i="2"/>
  <c r="U25" i="2"/>
  <c r="V25" i="2" s="1"/>
  <c r="V12" i="2"/>
  <c r="U95" i="2"/>
  <c r="V84" i="2"/>
  <c r="P25" i="2" a="1"/>
  <c r="P25" i="2" s="1"/>
  <c r="V53" i="2"/>
  <c r="U124" i="2"/>
  <c r="V111" i="2"/>
  <c r="M97" i="2"/>
  <c r="M108" i="2" s="1"/>
  <c r="M126" i="2" s="1"/>
  <c r="M130" i="2" s="1"/>
  <c r="W25" i="2"/>
  <c r="X12" i="2"/>
  <c r="W74" i="2"/>
  <c r="X74" i="2" s="1"/>
  <c r="U37" i="2"/>
  <c r="V37" i="2" s="1"/>
  <c r="X53" i="2"/>
  <c r="P49" i="2" l="1"/>
  <c r="P39" i="2"/>
  <c r="O108" i="2"/>
  <c r="O126" i="2" s="1"/>
  <c r="O130" i="2" s="1"/>
  <c r="U97" i="2"/>
  <c r="U126" i="2" s="1"/>
  <c r="U39" i="2"/>
  <c r="P97" i="2"/>
  <c r="V95" i="2"/>
  <c r="W97" i="2"/>
  <c r="W39" i="2"/>
  <c r="X25" i="2"/>
  <c r="V124" i="2"/>
  <c r="P108" i="2" l="1"/>
  <c r="V97" i="2"/>
  <c r="U128" i="2"/>
  <c r="V126" i="2"/>
  <c r="V39" i="2"/>
  <c r="X97" i="2"/>
  <c r="W126" i="2"/>
  <c r="X126" i="2" s="1"/>
  <c r="W128" i="2"/>
  <c r="X39" i="2"/>
  <c r="P126" i="2" l="1"/>
  <c r="P130" i="2" s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rgb="FF000000"/>
            <rFont val="Tahoma"/>
            <family val="2"/>
          </rPr>
          <t>College Reporting: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 amount of NonCurrent Restricted Cash and Cash Equaivalents is equal to the difference between cash and cash equivalents in Fund 7 less the current liabilities in Fund 7.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rgb="FF000000"/>
            <rFont val="Tahoma"/>
            <family val="2"/>
          </rPr>
          <t>Formula will cause column to balance.</t>
        </r>
        <r>
          <rPr>
            <b/>
            <sz val="8"/>
            <color rgb="FF000000"/>
            <rFont val="Tahoma"/>
            <family val="2"/>
          </rPr>
          <t xml:space="preserve"> Enter actual amount in column Q</t>
        </r>
        <r>
          <rPr>
            <sz val="8"/>
            <color rgb="FF000000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rgb="FF000000"/>
            <rFont val="Tahoma"/>
            <family val="2"/>
          </rPr>
          <t>Formula will cause column to balance.</t>
        </r>
        <r>
          <rPr>
            <b/>
            <sz val="8"/>
            <color rgb="FF000000"/>
            <rFont val="Tahoma"/>
            <family val="2"/>
          </rPr>
          <t xml:space="preserve"> Enter actual amount in column Q</t>
        </r>
        <r>
          <rPr>
            <sz val="8"/>
            <color rgb="FF000000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<sst xmlns="http://schemas.openxmlformats.org/spreadsheetml/2006/main" count="7561" uniqueCount="255">
  <si>
    <t>BASIC FINANCIAL STATEMENTS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</si>
  <si>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</si>
  <si>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</si>
  <si>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A COMPONENT UNIT OF THE STATE OF FLORIDA</t>
  </si>
  <si>
    <t>STATEMENT OF NET POSITION</t>
  </si>
  <si>
    <t>College</t>
  </si>
  <si>
    <t>Component</t>
  </si>
  <si>
    <t>Totals</t>
  </si>
  <si>
    <t>Unit</t>
  </si>
  <si>
    <t>Unlocked Work Area</t>
  </si>
  <si>
    <t>Unrounded SNA Balances</t>
  </si>
  <si>
    <t>ASSETS</t>
  </si>
  <si>
    <t>DOE</t>
  </si>
  <si>
    <t>DFS</t>
  </si>
  <si>
    <t>Current Assets:</t>
  </si>
  <si>
    <t>Rounding</t>
  </si>
  <si>
    <t>CU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</si>
  <si>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</si>
  <si>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</si>
  <si>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</si>
  <si>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</si>
  <si>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</si>
  <si>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</si>
  <si>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</si>
  <si>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</si>
  <si>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</si>
  <si>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</si>
  <si>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</si>
  <si>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</si>
  <si>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</si>
  <si>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</si>
  <si>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</si>
  <si>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</si>
  <si>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</si>
  <si>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</si>
  <si>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</si>
  <si>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</si>
  <si>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</si>
  <si>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</si>
  <si>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</si>
  <si>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</si>
  <si>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</si>
  <si>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</si>
  <si>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</si>
  <si>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</si>
  <si>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</si>
  <si>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</si>
  <si>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</si>
  <si>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</si>
  <si>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</si>
  <si>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</si>
  <si>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</si>
  <si>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</si>
  <si>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</si>
  <si>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</si>
  <si>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</si>
  <si>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</si>
  <si>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</si>
  <si>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</si>
  <si>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</si>
  <si>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</si>
  <si>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</si>
  <si>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</si>
  <si>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</si>
  <si>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</si>
  <si>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</si>
  <si>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</si>
  <si>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</si>
  <si>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</si>
  <si>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</si>
  <si>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</si>
  <si>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</si>
  <si>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</si>
  <si>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</si>
  <si>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</si>
  <si>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</si>
  <si>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</si>
  <si>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</si>
  <si>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</si>
  <si>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</si>
  <si>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</si>
  <si>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</si>
  <si>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</si>
  <si>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</si>
  <si>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</si>
  <si>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</si>
  <si>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</si>
  <si>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</si>
  <si>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</si>
  <si>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</si>
  <si>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</si>
  <si>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</si>
  <si>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</si>
  <si>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</si>
  <si>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</si>
  <si>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</si>
  <si>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</si>
  <si>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</si>
  <si>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</si>
  <si>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</si>
  <si>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</si>
  <si>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</si>
  <si>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</si>
  <si>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</si>
  <si>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</si>
  <si>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</si>
  <si>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</si>
  <si>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</si>
  <si>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</si>
  <si>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</si>
  <si>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</si>
  <si>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</si>
  <si>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</si>
  <si>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</si>
  <si>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</si>
  <si>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</si>
  <si>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</si>
  <si>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</si>
  <si>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</si>
  <si>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</si>
  <si>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</si>
  <si>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</si>
  <si>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</si>
  <si>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</si>
  <si>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</si>
  <si>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</si>
  <si>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</si>
  <si>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</si>
  <si>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</si>
  <si>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</si>
  <si>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</si>
  <si>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</si>
  <si>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</si>
  <si>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</si>
  <si>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</si>
  <si>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</si>
  <si>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</si>
  <si>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</si>
  <si>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</si>
  <si>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</si>
  <si>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</si>
  <si>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</si>
  <si>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</si>
  <si>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</si>
  <si>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</si>
  <si>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</si>
  <si>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</si>
  <si>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</si>
  <si>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</si>
  <si>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</si>
  <si>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</si>
  <si>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</si>
  <si>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</si>
  <si>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</si>
  <si>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</si>
  <si>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</si>
  <si>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</si>
  <si>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</si>
  <si>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</si>
  <si>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</si>
  <si>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</si>
  <si>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</si>
  <si>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</si>
  <si>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</si>
  <si>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</si>
  <si>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</si>
  <si>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</si>
  <si>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</si>
  <si>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</si>
  <si>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</si>
  <si>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</si>
  <si>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</si>
  <si>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</si>
  <si>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</si>
  <si>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</si>
  <si>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</si>
  <si>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</si>
  <si>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</si>
  <si>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</si>
  <si>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</si>
  <si>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</si>
  <si>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</si>
  <si>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</si>
  <si>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</si>
  <si>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</si>
  <si>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</si>
  <si>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</si>
  <si>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</si>
  <si>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</si>
  <si>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</si>
  <si>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</si>
  <si>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</si>
  <si>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</si>
  <si>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</si>
  <si>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</si>
  <si>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</si>
  <si>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</si>
  <si>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</si>
  <si>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</si>
  <si>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</si>
  <si>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(from AGL)</t>
  </si>
  <si>
    <t>Adjustments</t>
  </si>
  <si>
    <t>NCL0755</t>
  </si>
  <si>
    <t>47900</t>
  </si>
  <si>
    <t>Deferred Inflows - Irrevocable Split-Interest Agreements</t>
  </si>
  <si>
    <t>NCA0325</t>
  </si>
  <si>
    <t>NCL0710</t>
  </si>
  <si>
    <t>47100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</si>
  <si>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</si>
  <si>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</si>
  <si>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</si>
  <si>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</si>
  <si>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</si>
  <si>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</si>
  <si>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</si>
  <si>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</si>
  <si>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</si>
  <si>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</si>
  <si>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</si>
  <si>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</si>
  <si>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</si>
  <si>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</si>
  <si>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</si>
  <si>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</si>
  <si>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</si>
  <si>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</si>
  <si>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</si>
  <si>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</si>
  <si>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</si>
  <si>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</si>
  <si>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</si>
  <si>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</si>
  <si>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</si>
  <si>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</si>
  <si>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</si>
  <si>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</si>
  <si>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2018.v01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</si>
  <si>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</si>
  <si>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</si>
  <si>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</si>
  <si>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</si>
  <si>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</si>
  <si>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</si>
  <si>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</si>
  <si>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</si>
  <si>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</si>
  <si>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</si>
  <si>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</si>
  <si>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</si>
  <si>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2018.v03</t>
  </si>
  <si>
    <t>Unrestricted Net Position</t>
  </si>
  <si>
    <t>W126 adding the wrong cells should be adding W124 + W108</t>
  </si>
  <si>
    <t>For College - There should not be any other long term liabilities but there is no other place to key this for</t>
  </si>
  <si>
    <t xml:space="preserve"> consortium.  It is the amount held in custody for the Consortium</t>
  </si>
  <si>
    <t>Formula corrected 8/22/18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</si>
</sst>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  <numFmt numFmtId="169" formatCode="_(&quot;$&quot;* #,##0.00_);_(&quot;$&quot;* \(#,##0.00\);_(&quot;$&quot;* &quot;&quot;??_);_(@_)"/>
    <numFmt numFmtId="170" formatCode="_(* #,##0.00_);_(* \(#,##0.00\);_(* &quot;&quot;??_);_(@_)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4" fillId="38" borderId="1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13" applyNumberFormat="0" applyAlignment="0" applyProtection="0"/>
    <xf numFmtId="0" fontId="33" fillId="24" borderId="13" applyNumberFormat="0" applyAlignment="0" applyProtection="0"/>
    <xf numFmtId="0" fontId="34" fillId="0" borderId="18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5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7" fillId="0" borderId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4" borderId="25" applyNumberFormat="0" applyAlignment="0" applyProtection="0"/>
    <xf numFmtId="0" fontId="50" fillId="45" borderId="26" applyNumberFormat="0" applyAlignment="0" applyProtection="0"/>
    <xf numFmtId="0" fontId="51" fillId="45" borderId="25" applyNumberFormat="0" applyAlignment="0" applyProtection="0"/>
    <xf numFmtId="0" fontId="52" fillId="0" borderId="27" applyNumberFormat="0" applyFill="0" applyAlignment="0" applyProtection="0"/>
    <xf numFmtId="0" fontId="53" fillId="46" borderId="2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8" borderId="0" applyNumberFormat="0" applyBorder="0" applyAlignment="0" applyProtection="0"/>
    <xf numFmtId="0" fontId="6" fillId="40" borderId="42" applyNumberFormat="0" applyFont="0" applyAlignment="0" applyProtection="0"/>
    <xf numFmtId="0" fontId="6" fillId="40" borderId="38" applyNumberFormat="0" applyFont="0" applyAlignment="0" applyProtection="0"/>
    <xf numFmtId="0" fontId="33" fillId="24" borderId="43" applyNumberFormat="0" applyAlignment="0" applyProtection="0"/>
    <xf numFmtId="0" fontId="23" fillId="37" borderId="43" applyNumberFormat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33" fillId="24" borderId="43" applyNumberFormat="0" applyAlignment="0" applyProtection="0"/>
    <xf numFmtId="0" fontId="33" fillId="24" borderId="43" applyNumberFormat="0" applyAlignment="0" applyProtection="0"/>
    <xf numFmtId="0" fontId="6" fillId="40" borderId="42" applyNumberFormat="0" applyFont="0" applyAlignment="0" applyProtection="0"/>
    <xf numFmtId="0" fontId="23" fillId="37" borderId="43" applyNumberFormat="0" applyAlignment="0" applyProtection="0"/>
    <xf numFmtId="0" fontId="38" fillId="37" borderId="44" applyNumberFormat="0" applyAlignment="0" applyProtection="0"/>
    <xf numFmtId="0" fontId="6" fillId="40" borderId="34" applyNumberFormat="0" applyFont="0" applyAlignment="0" applyProtection="0"/>
    <xf numFmtId="0" fontId="6" fillId="40" borderId="30" applyNumberFormat="0" applyFont="0" applyAlignment="0" applyProtection="0"/>
    <xf numFmtId="0" fontId="33" fillId="24" borderId="43" applyNumberForma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38" fillId="37" borderId="44" applyNumberFormat="0" applyAlignment="0" applyProtection="0"/>
    <xf numFmtId="0" fontId="40" fillId="0" borderId="33" applyNumberFormat="0" applyFill="0" applyAlignment="0" applyProtection="0"/>
    <xf numFmtId="0" fontId="38" fillId="37" borderId="32" applyNumberFormat="0" applyAlignment="0" applyProtection="0"/>
    <xf numFmtId="0" fontId="6" fillId="40" borderId="30" applyNumberFormat="0" applyFont="0" applyAlignment="0" applyProtection="0"/>
    <xf numFmtId="0" fontId="33" fillId="24" borderId="31" applyNumberFormat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43" applyNumberFormat="0" applyAlignment="0" applyProtection="0"/>
    <xf numFmtId="0" fontId="40" fillId="0" borderId="37" applyNumberFormat="0" applyFill="0" applyAlignment="0" applyProtection="0"/>
    <xf numFmtId="0" fontId="38" fillId="37" borderId="36" applyNumberFormat="0" applyAlignment="0" applyProtection="0"/>
    <xf numFmtId="0" fontId="6" fillId="40" borderId="34" applyNumberFormat="0" applyFont="0" applyAlignment="0" applyProtection="0"/>
    <xf numFmtId="0" fontId="33" fillId="24" borderId="35" applyNumberFormat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40" fillId="0" borderId="41" applyNumberFormat="0" applyFill="0" applyAlignment="0" applyProtection="0"/>
    <xf numFmtId="0" fontId="38" fillId="37" borderId="40" applyNumberFormat="0" applyAlignment="0" applyProtection="0"/>
    <xf numFmtId="0" fontId="6" fillId="40" borderId="38" applyNumberFormat="0" applyFont="0" applyAlignment="0" applyProtection="0"/>
    <xf numFmtId="0" fontId="33" fillId="24" borderId="39" applyNumberFormat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38" fillId="37" borderId="44" applyNumberFormat="0" applyAlignment="0" applyProtection="0"/>
    <xf numFmtId="0" fontId="38" fillId="37" borderId="44" applyNumberFormat="0" applyAlignment="0" applyProtection="0"/>
    <xf numFmtId="0" fontId="23" fillId="37" borderId="43" applyNumberFormat="0" applyAlignment="0" applyProtection="0"/>
    <xf numFmtId="0" fontId="23" fillId="37" borderId="117" applyNumberFormat="0" applyAlignment="0" applyProtection="0"/>
    <xf numFmtId="0" fontId="6" fillId="40" borderId="78" applyNumberFormat="0" applyFont="0" applyAlignment="0" applyProtection="0"/>
    <xf numFmtId="0" fontId="6" fillId="40" borderId="54" applyNumberFormat="0" applyFont="0" applyAlignment="0" applyProtection="0"/>
    <xf numFmtId="0" fontId="23" fillId="37" borderId="58" applyNumberFormat="0" applyAlignment="0" applyProtection="0"/>
    <xf numFmtId="0" fontId="40" fillId="0" borderId="96" applyNumberFormat="0" applyFill="0" applyAlignment="0" applyProtection="0"/>
    <xf numFmtId="0" fontId="23" fillId="37" borderId="66" applyNumberFormat="0" applyAlignment="0" applyProtection="0"/>
    <xf numFmtId="0" fontId="40" fillId="0" borderId="102" applyNumberFormat="0" applyFill="0" applyAlignment="0" applyProtection="0"/>
    <xf numFmtId="0" fontId="6" fillId="40" borderId="94" applyNumberFormat="0" applyFont="0" applyAlignment="0" applyProtection="0"/>
    <xf numFmtId="0" fontId="6" fillId="40" borderId="54" applyNumberFormat="0" applyFont="0" applyAlignment="0" applyProtection="0"/>
    <xf numFmtId="0" fontId="23" fillId="37" borderId="90" applyNumberFormat="0" applyAlignment="0" applyProtection="0"/>
    <xf numFmtId="0" fontId="6" fillId="40" borderId="70" applyNumberFormat="0" applyFont="0" applyAlignment="0" applyProtection="0"/>
    <xf numFmtId="0" fontId="38" fillId="37" borderId="95" applyNumberFormat="0" applyAlignment="0" applyProtection="0"/>
    <xf numFmtId="0" fontId="23" fillId="37" borderId="71" applyNumberFormat="0" applyAlignment="0" applyProtection="0"/>
    <xf numFmtId="0" fontId="23" fillId="37" borderId="55" applyNumberFormat="0" applyAlignment="0" applyProtection="0"/>
    <xf numFmtId="0" fontId="6" fillId="40" borderId="94" applyNumberFormat="0" applyFont="0" applyAlignment="0" applyProtection="0"/>
    <xf numFmtId="0" fontId="6" fillId="40" borderId="103" applyNumberFormat="0" applyFont="0" applyAlignment="0" applyProtection="0"/>
    <xf numFmtId="0" fontId="23" fillId="37" borderId="113" applyNumberFormat="0" applyAlignment="0" applyProtection="0"/>
    <xf numFmtId="0" fontId="38" fillId="37" borderId="101" applyNumberFormat="0" applyAlignment="0" applyProtection="0"/>
    <xf numFmtId="0" fontId="23" fillId="37" borderId="74" applyNumberFormat="0" applyAlignment="0" applyProtection="0"/>
    <xf numFmtId="0" fontId="23" fillId="37" borderId="97" applyNumberFormat="0" applyAlignment="0" applyProtection="0"/>
    <xf numFmtId="0" fontId="33" fillId="24" borderId="71" applyNumberFormat="0" applyAlignment="0" applyProtection="0"/>
    <xf numFmtId="0" fontId="38" fillId="37" borderId="5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55" applyNumberFormat="0" applyAlignment="0" applyProtection="0"/>
    <xf numFmtId="0" fontId="40" fillId="0" borderId="57" applyNumberFormat="0" applyFill="0" applyAlignment="0" applyProtection="0"/>
    <xf numFmtId="0" fontId="40" fillId="0" borderId="102" applyNumberFormat="0" applyFill="0" applyAlignment="0" applyProtection="0"/>
    <xf numFmtId="0" fontId="40" fillId="0" borderId="73" applyNumberFormat="0" applyFill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7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70" applyNumberFormat="0" applyFon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40" fillId="0" borderId="81" applyNumberFormat="0" applyFill="0" applyAlignment="0" applyProtection="0"/>
    <xf numFmtId="0" fontId="38" fillId="37" borderId="80" applyNumberFormat="0" applyAlignment="0" applyProtection="0"/>
    <xf numFmtId="0" fontId="6" fillId="40" borderId="78" applyNumberFormat="0" applyFont="0" applyAlignment="0" applyProtection="0"/>
    <xf numFmtId="0" fontId="33" fillId="24" borderId="79" applyNumberFormat="0" applyAlignment="0" applyProtection="0"/>
    <xf numFmtId="0" fontId="23" fillId="37" borderId="79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94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7" applyNumberForma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23" fillId="37" borderId="97" applyNumberForma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101" applyNumberFormat="0" applyAlignment="0" applyProtection="0"/>
    <xf numFmtId="0" fontId="6" fillId="40" borderId="103" applyNumberFormat="0" applyFont="0" applyAlignment="0" applyProtection="0"/>
    <xf numFmtId="0" fontId="33" fillId="24" borderId="104" applyNumberFormat="0" applyAlignment="0" applyProtection="0"/>
    <xf numFmtId="0" fontId="23" fillId="37" borderId="104" applyNumberFormat="0" applyAlignment="0" applyProtection="0"/>
    <xf numFmtId="0" fontId="23" fillId="37" borderId="105" applyNumberFormat="0" applyAlignment="0" applyProtection="0"/>
    <xf numFmtId="0" fontId="33" fillId="24" borderId="105" applyNumberForma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23" fillId="37" borderId="105" applyNumberForma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06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13" applyNumberForma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23" fillId="37" borderId="113" applyNumberForma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1" fillId="2" borderId="1" applyNumberFormat="0" applyFon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1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</cellStyleXfs>
  <cellXfs count="359">
    <xf numFmtId="0" fontId="0" fillId="0" borderId="0" xfId="0"/>
    <xf numFmtId="43" fontId="7" fillId="0" borderId="0" xfId="1" applyFont="1" applyAlignment="1" applyProtection="1">
      <alignment vertical="center"/>
    </xf>
    <xf numFmtId="0" fontId="13" fillId="16" borderId="0" xfId="2" applyNumberFormat="1" applyFont="1" applyFill="1" applyBorder="1" applyAlignment="1" applyProtection="1"/>
    <xf numFmtId="0" fontId="10" fillId="0" borderId="4" xfId="2" applyNumberFormat="1" applyFont="1" applyBorder="1" applyAlignment="1" applyProtection="1">
      <alignment horizont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7" fillId="16" borderId="0" xfId="2" applyNumberFormat="1" applyFont="1" applyFill="1" applyBorder="1" applyAlignment="1" applyProtection="1"/>
    <xf numFmtId="43" fontId="7" fillId="17" borderId="6" xfId="1" applyFont="1" applyFill="1" applyBorder="1" applyAlignment="1" applyProtection="1">
      <alignment horizontal="center"/>
    </xf>
    <xf numFmtId="0" fontId="7" fillId="17" borderId="7" xfId="2" applyNumberFormat="1" applyFont="1" applyFill="1" applyBorder="1" applyAlignment="1" applyProtection="1">
      <alignment horizontal="center"/>
    </xf>
    <xf numFmtId="43" fontId="7" fillId="17" borderId="7" xfId="1" applyFont="1" applyFill="1" applyBorder="1" applyAlignment="1" applyProtection="1">
      <alignment horizontal="center"/>
    </xf>
    <xf numFmtId="0" fontId="7" fillId="17" borderId="8" xfId="2" applyNumberFormat="1" applyFont="1" applyFill="1" applyBorder="1" applyAlignment="1" applyProtection="1">
      <alignment horizontal="center"/>
    </xf>
    <xf numFmtId="43" fontId="7" fillId="0" borderId="9" xfId="1" applyFont="1" applyBorder="1" applyAlignment="1" applyProtection="1"/>
    <xf numFmtId="43" fontId="14" fillId="18" borderId="0" xfId="1" applyFont="1" applyFill="1" applyProtection="1">
      <protection locked="0"/>
    </xf>
    <xf numFmtId="0" fontId="14" fillId="0" borderId="0" xfId="0" applyFont="1" applyBorder="1" applyProtection="1"/>
    <xf numFmtId="43" fontId="14" fillId="0" borderId="0" xfId="1" applyFont="1" applyProtection="1"/>
    <xf numFmtId="43" fontId="14" fillId="0" borderId="10" xfId="1" applyFont="1" applyBorder="1" applyProtection="1"/>
    <xf numFmtId="43" fontId="7" fillId="0" borderId="7" xfId="1" applyFont="1" applyBorder="1" applyAlignment="1" applyProtection="1"/>
    <xf numFmtId="43" fontId="7" fillId="0" borderId="6" xfId="1" applyFont="1" applyBorder="1" applyAlignment="1" applyProtection="1"/>
    <xf numFmtId="165" fontId="6" fillId="16" borderId="11" xfId="0" applyNumberFormat="1" applyFont="1" applyFill="1" applyBorder="1" applyProtection="1"/>
    <xf numFmtId="167" fontId="13" fillId="16" borderId="11" xfId="1" applyNumberFormat="1" applyFont="1" applyFill="1" applyBorder="1" applyAlignment="1" applyProtection="1"/>
    <xf numFmtId="0" fontId="7" fillId="0" borderId="0" xfId="0" applyFont="1" applyBorder="1" applyProtection="1"/>
    <xf numFmtId="168" fontId="13" fillId="16" borderId="11" xfId="1" applyNumberFormat="1" applyFont="1" applyFill="1" applyBorder="1" applyAlignment="1" applyProtection="1"/>
    <xf numFmtId="43" fontId="7" fillId="0" borderId="12" xfId="1" applyFont="1" applyBorder="1" applyAlignment="1" applyProtection="1"/>
    <xf numFmtId="165" fontId="13" fillId="18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3" fillId="0" borderId="0" xfId="2" applyNumberFormat="1" applyFont="1" applyAlignment="1" applyProtection="1">
      <alignment horizontal="center"/>
    </xf>
    <xf numFmtId="167" fontId="13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2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10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3" fillId="16" borderId="0" xfId="2" applyNumberFormat="1" applyFont="1" applyFill="1" applyAlignment="1" applyProtection="1">
      <alignment horizontal="left" indent="2"/>
    </xf>
    <xf numFmtId="0" fontId="11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3" fillId="16" borderId="0" xfId="2" applyNumberFormat="1" applyFont="1" applyFill="1" applyAlignment="1" applyProtection="1"/>
    <xf numFmtId="39" fontId="13" fillId="16" borderId="0" xfId="2" applyNumberFormat="1" applyFont="1" applyFill="1" applyAlignment="1" applyProtection="1"/>
    <xf numFmtId="0" fontId="8" fillId="16" borderId="0" xfId="0" applyFont="1" applyFill="1" applyProtection="1"/>
    <xf numFmtId="0" fontId="11" fillId="16" borderId="0" xfId="2" applyNumberFormat="1" applyFont="1" applyFill="1" applyBorder="1" applyAlignment="1" applyProtection="1">
      <alignment horizontal="center" vertical="center"/>
    </xf>
    <xf numFmtId="0" fontId="13" fillId="16" borderId="0" xfId="2" applyNumberFormat="1" applyFont="1" applyFill="1" applyBorder="1" applyAlignment="1" applyProtection="1">
      <alignment horizontal="center"/>
    </xf>
    <xf numFmtId="0" fontId="11" fillId="16" borderId="4" xfId="2" applyNumberFormat="1" applyFont="1" applyFill="1" applyBorder="1" applyAlignment="1" applyProtection="1">
      <alignment vertical="center"/>
    </xf>
    <xf numFmtId="41" fontId="10" fillId="16" borderId="4" xfId="0" applyNumberFormat="1" applyFont="1" applyFill="1" applyBorder="1" applyAlignment="1" applyProtection="1">
      <alignment horizontal="center"/>
    </xf>
    <xf numFmtId="0" fontId="13" fillId="16" borderId="0" xfId="2" applyNumberFormat="1" applyFont="1" applyFill="1" applyAlignment="1" applyProtection="1">
      <alignment horizontal="center"/>
    </xf>
    <xf numFmtId="167" fontId="13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3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3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10" fillId="16" borderId="0" xfId="0" applyNumberFormat="1" applyFont="1" applyFill="1" applyAlignment="1" applyProtection="1">
      <alignment horizontal="center" vertical="center"/>
    </xf>
    <xf numFmtId="41" fontId="10" fillId="16" borderId="0" xfId="0" applyNumberFormat="1" applyFont="1" applyFill="1" applyProtection="1"/>
    <xf numFmtId="41" fontId="10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2" fillId="16" borderId="0" xfId="0" applyFont="1" applyFill="1" applyProtection="1"/>
    <xf numFmtId="49" fontId="3" fillId="16" borderId="0" xfId="0" applyNumberFormat="1" applyFont="1" applyFill="1" applyProtection="1"/>
    <xf numFmtId="166" fontId="13" fillId="16" borderId="0" xfId="2" applyNumberFormat="1" applyFont="1" applyFill="1" applyBorder="1" applyAlignment="1" applyProtection="1">
      <protection locked="0"/>
    </xf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1" fontId="10" fillId="16" borderId="0" xfId="0" applyNumberFormat="1" applyFont="1" applyFill="1" applyBorder="1" applyAlignment="1" applyProtection="1">
      <alignment horizontal="center"/>
    </xf>
    <xf numFmtId="164" fontId="10" fillId="16" borderId="0" xfId="0" quotePrefix="1" applyNumberFormat="1" applyFont="1" applyFill="1" applyAlignment="1" applyProtection="1">
      <alignment horizontal="center" vertical="center"/>
    </xf>
    <xf numFmtId="166" fontId="6" fillId="16" borderId="0" xfId="0" applyNumberFormat="1" applyFont="1" applyFill="1" applyBorder="1" applyProtection="1"/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>
      <alignment horizontal="left"/>
    </xf>
    <xf numFmtId="0" fontId="7" fillId="0" borderId="0" xfId="2" applyNumberFormat="1" applyFont="1" applyBorder="1" applyAlignment="1" applyProtection="1"/>
    <xf numFmtId="168" fontId="13" fillId="16" borderId="4" xfId="1" applyNumberFormat="1" applyFont="1" applyFill="1" applyBorder="1" applyAlignment="1" applyProtection="1"/>
    <xf numFmtId="165" fontId="6" fillId="0" borderId="11" xfId="0" applyNumberFormat="1" applyFont="1" applyBorder="1" applyProtection="1"/>
    <xf numFmtId="168" fontId="13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3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0" borderId="0" xfId="1" applyFont="1" applyAlignment="1" applyProtection="1"/>
    <xf numFmtId="43" fontId="7" fillId="0" borderId="10" xfId="1" applyFont="1" applyBorder="1" applyAlignment="1" applyProtection="1"/>
    <xf numFmtId="43" fontId="7" fillId="18" borderId="0" xfId="1" applyFont="1" applyFill="1" applyAlignment="1" applyProtection="1">
      <protection locked="0"/>
    </xf>
    <xf numFmtId="0" fontId="15" fillId="0" borderId="0" xfId="2" applyNumberFormat="1" applyFont="1" applyFill="1" applyBorder="1" applyAlignment="1" applyProtection="1">
      <alignment horizontal="right"/>
    </xf>
    <xf numFmtId="43" fontId="7" fillId="18" borderId="0" xfId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39" fontId="13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10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3" fillId="0" borderId="0" xfId="2" applyNumberFormat="1" applyFont="1" applyFill="1" applyBorder="1" applyAlignment="1" applyProtection="1"/>
    <xf numFmtId="43" fontId="7" fillId="0" borderId="0" xfId="1" applyFont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10" fillId="0" borderId="0" xfId="0" applyFont="1" applyFill="1" applyProtection="1"/>
    <xf numFmtId="0" fontId="6" fillId="0" borderId="0" xfId="0" applyFont="1" applyFill="1" applyProtection="1"/>
    <xf numFmtId="39" fontId="13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11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1" fillId="16" borderId="4" xfId="2" applyNumberFormat="1" applyFont="1" applyFill="1" applyBorder="1" applyAlignment="1" applyProtection="1">
      <alignment horizontal="center" vertical="center"/>
    </xf>
    <xf numFmtId="167" fontId="6" fillId="18" borderId="0" xfId="1" applyNumberFormat="1" applyFont="1" applyFill="1" applyBorder="1" applyProtection="1">
      <protection locked="0"/>
    </xf>
    <xf numFmtId="167" fontId="13" fillId="18" borderId="0" xfId="1" applyNumberFormat="1" applyFont="1" applyFill="1" applyBorder="1" applyAlignment="1" applyProtection="1">
      <protection locked="0"/>
    </xf>
    <xf numFmtId="0" fontId="10" fillId="16" borderId="4" xfId="0" applyFont="1" applyFill="1" applyBorder="1" applyAlignment="1" applyProtection="1">
      <alignment horizontal="center"/>
    </xf>
    <xf numFmtId="165" fontId="13" fillId="18" borderId="0" xfId="2" applyNumberFormat="1" applyFont="1" applyFill="1" applyBorder="1" applyAlignment="1" applyProtection="1">
      <protection locked="0"/>
    </xf>
    <xf numFmtId="166" fontId="6" fillId="18" borderId="0" xfId="71" applyNumberFormat="1" applyFont="1" applyFill="1" applyBorder="1" applyProtection="1">
      <protection locked="0"/>
    </xf>
    <xf numFmtId="166" fontId="13" fillId="16" borderId="0" xfId="2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>
      <protection locked="0"/>
    </xf>
    <xf numFmtId="167" fontId="13" fillId="0" borderId="4" xfId="1" applyNumberFormat="1" applyFont="1" applyFill="1" applyBorder="1" applyAlignment="1" applyProtection="1"/>
    <xf numFmtId="166" fontId="13" fillId="16" borderId="4" xfId="1" applyNumberFormat="1" applyFont="1" applyFill="1" applyBorder="1" applyAlignment="1" applyProtection="1"/>
    <xf numFmtId="166" fontId="13" fillId="16" borderId="4" xfId="71" applyNumberFormat="1" applyFont="1" applyFill="1" applyBorder="1" applyAlignment="1" applyProtection="1"/>
    <xf numFmtId="166" fontId="6" fillId="18" borderId="0" xfId="1" applyNumberFormat="1" applyFont="1" applyFill="1" applyBorder="1" applyProtection="1">
      <protection locked="0"/>
    </xf>
    <xf numFmtId="0" fontId="3" fillId="0" borderId="0" xfId="2" applyNumberFormat="1" applyFont="1" applyFill="1" applyAlignment="1" applyProtection="1"/>
    <xf numFmtId="166" fontId="6" fillId="0" borderId="11" xfId="71" applyNumberFormat="1" applyFont="1" applyBorder="1" applyProtection="1"/>
    <xf numFmtId="167" fontId="6" fillId="18" borderId="4" xfId="1" applyNumberFormat="1" applyFont="1" applyFill="1" applyBorder="1" applyProtection="1">
      <protection locked="0"/>
    </xf>
    <xf numFmtId="167" fontId="6" fillId="0" borderId="0" xfId="0" applyNumberFormat="1" applyFont="1" applyFill="1" applyProtection="1"/>
    <xf numFmtId="167" fontId="6" fillId="0" borderId="11" xfId="0" applyNumberFormat="1" applyFont="1" applyFill="1" applyBorder="1" applyProtection="1"/>
    <xf numFmtId="165" fontId="13" fillId="0" borderId="0" xfId="2" applyNumberFormat="1" applyFont="1" applyFill="1" applyBorder="1" applyAlignment="1" applyProtection="1"/>
    <xf numFmtId="0" fontId="6" fillId="59" borderId="0" xfId="0" applyFont="1" applyFill="1" applyProtection="1"/>
    <xf numFmtId="169" fontId="6" fillId="16" borderId="0" xfId="0" applyNumberFormat="1" applyFont="1" applyFill="1" applyProtection="1"/>
    <xf numFmtId="167" fontId="6" fillId="16" borderId="0" xfId="0" applyNumberFormat="1" applyFont="1" applyFill="1" applyProtection="1"/>
    <xf numFmtId="167" fontId="6" fillId="16" borderId="11" xfId="0" applyNumberFormat="1" applyFont="1" applyFill="1" applyBorder="1" applyProtection="1"/>
    <xf numFmtId="167" fontId="6" fillId="0" borderId="11" xfId="0" applyNumberFormat="1" applyFont="1" applyBorder="1" applyProtection="1"/>
    <xf numFmtId="165" fontId="13" fillId="16" borderId="4" xfId="1" applyNumberFormat="1" applyFont="1" applyFill="1" applyBorder="1" applyAlignment="1" applyProtection="1"/>
    <xf numFmtId="43" fontId="13" fillId="0" borderId="0" xfId="1" applyNumberFormat="1" applyFont="1" applyFill="1" applyBorder="1" applyAlignment="1" applyProtection="1"/>
    <xf numFmtId="43" fontId="13" fillId="0" borderId="4" xfId="1" applyNumberFormat="1" applyFont="1" applyFill="1" applyBorder="1" applyAlignment="1" applyProtection="1"/>
    <xf numFmtId="43" fontId="13" fillId="16" borderId="4" xfId="71" applyNumberFormat="1" applyFont="1" applyFill="1" applyBorder="1" applyAlignment="1" applyProtection="1"/>
    <xf numFmtId="43" fontId="13" fillId="16" borderId="4" xfId="1" applyNumberFormat="1" applyFont="1" applyFill="1" applyBorder="1" applyAlignment="1" applyProtection="1"/>
    <xf numFmtId="43" fontId="13" fillId="16" borderId="0" xfId="2" applyNumberFormat="1" applyFont="1" applyFill="1" applyBorder="1" applyAlignment="1" applyProtection="1"/>
    <xf numFmtId="43" fontId="6" fillId="0" borderId="11" xfId="0" applyNumberFormat="1" applyFont="1" applyBorder="1" applyProtection="1"/>
    <xf numFmtId="0" fontId="6" fillId="60" borderId="0" xfId="0" applyFont="1" applyFill="1" applyProtection="1"/>
    <xf numFmtId="39" fontId="13" fillId="60" borderId="0" xfId="2" applyNumberFormat="1" applyFont="1" applyFill="1" applyAlignment="1" applyProtection="1"/>
    <xf numFmtId="0" fontId="6" fillId="60" borderId="0" xfId="2" applyNumberFormat="1" applyFont="1" applyFill="1" applyAlignment="1" applyProtection="1"/>
    <xf numFmtId="0" fontId="6" fillId="61" borderId="0" xfId="2" applyNumberFormat="1" applyFont="1" applyFill="1" applyAlignment="1" applyProtection="1"/>
    <xf numFmtId="43" fontId="6" fillId="0" borderId="11" xfId="0" applyNumberFormat="1" applyFont="1" applyFill="1" applyBorder="1" applyProtection="1"/>
    <xf numFmtId="169" fontId="13" fillId="0" borderId="0" xfId="2" applyNumberFormat="1" applyFont="1" applyFill="1" applyBorder="1" applyAlignment="1" applyProtection="1"/>
    <xf numFmtId="0" fontId="6" fillId="61" borderId="0" xfId="0" applyFont="1" applyFill="1" applyProtection="1"/>
    <xf numFmtId="43" fontId="6" fillId="16" borderId="11" xfId="0" applyNumberFormat="1" applyFont="1" applyFill="1" applyBorder="1" applyProtection="1"/>
    <xf numFmtId="169" fontId="6" fillId="0" borderId="11" xfId="0" applyNumberFormat="1" applyFont="1" applyBorder="1" applyProtection="1"/>
    <xf numFmtId="169" fontId="6" fillId="0" borderId="11" xfId="0" applyNumberFormat="1" applyFont="1" applyFill="1" applyBorder="1" applyProtection="1"/>
    <xf numFmtId="43" fontId="13" fillId="0" borderId="0" xfId="2" applyNumberFormat="1" applyFont="1" applyFill="1" applyBorder="1" applyAlignment="1" applyProtection="1"/>
    <xf numFmtId="44" fontId="13" fillId="16" borderId="4" xfId="71" applyNumberFormat="1" applyFont="1" applyFill="1" applyBorder="1" applyAlignment="1" applyProtection="1"/>
    <xf numFmtId="169" fontId="6" fillId="16" borderId="11" xfId="0" applyNumberFormat="1" applyFont="1" applyFill="1" applyBorder="1" applyProtection="1"/>
    <xf numFmtId="170" fontId="13" fillId="16" borderId="4" xfId="1" applyNumberFormat="1" applyFont="1" applyFill="1" applyBorder="1" applyAlignment="1" applyProtection="1"/>
    <xf numFmtId="43" fontId="6" fillId="16" borderId="0" xfId="1" applyNumberFormat="1" applyFont="1" applyFill="1" applyProtection="1"/>
    <xf numFmtId="167" fontId="6" fillId="0" borderId="0" xfId="2" applyNumberFormat="1" applyFont="1" applyAlignment="1" applyProtection="1"/>
    <xf numFmtId="0" fontId="3" fillId="0" borderId="2" xfId="2" applyFont="1" applyBorder="1"/>
    <xf numFmtId="49" fontId="4" fillId="0" borderId="2" xfId="2" applyNumberFormat="1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6" fillId="0" borderId="0" xfId="2" applyFont="1"/>
    <xf numFmtId="0" fontId="3" fillId="0" borderId="0" xfId="2" applyFont="1"/>
    <xf numFmtId="49" fontId="4" fillId="0" borderId="0" xfId="2" applyNumberFormat="1" applyFont="1" applyAlignment="1">
      <alignment horizontal="center"/>
    </xf>
    <xf numFmtId="49" fontId="4" fillId="16" borderId="0" xfId="2" applyNumberFormat="1" applyFont="1" applyFill="1" applyAlignment="1">
      <alignment horizontal="center"/>
    </xf>
    <xf numFmtId="0" fontId="6" fillId="16" borderId="0" xfId="2" applyFont="1" applyFill="1"/>
    <xf numFmtId="0" fontId="8" fillId="0" borderId="0" xfId="0" applyFont="1" applyAlignment="1">
      <alignment horizontal="right"/>
    </xf>
    <xf numFmtId="0" fontId="6" fillId="0" borderId="0" xfId="2" applyFont="1" applyAlignment="1">
      <alignment horizontal="left"/>
    </xf>
    <xf numFmtId="49" fontId="4" fillId="0" borderId="0" xfId="2" applyNumberFormat="1" applyFont="1" applyAlignment="1">
      <alignment textRotation="45"/>
    </xf>
    <xf numFmtId="49" fontId="4" fillId="16" borderId="0" xfId="2" applyNumberFormat="1" applyFont="1" applyFill="1" applyAlignment="1">
      <alignment textRotation="45"/>
    </xf>
    <xf numFmtId="0" fontId="10" fillId="0" borderId="0" xfId="2" applyFont="1" applyAlignment="1">
      <alignment horizontal="center"/>
    </xf>
    <xf numFmtId="43" fontId="6" fillId="0" borderId="0" xfId="1" quotePrefix="1" applyFont="1" applyAlignment="1">
      <alignment vertical="center" wrapText="1"/>
    </xf>
    <xf numFmtId="0" fontId="11" fillId="0" borderId="0" xfId="2" applyFont="1" applyAlignment="1">
      <alignment horizontal="center"/>
    </xf>
    <xf numFmtId="164" fontId="11" fillId="0" borderId="0" xfId="2" applyNumberFormat="1" applyFont="1" applyAlignment="1">
      <alignment horizontal="center"/>
    </xf>
    <xf numFmtId="0" fontId="12" fillId="0" borderId="0" xfId="0" applyFont="1"/>
    <xf numFmtId="49" fontId="3" fillId="0" borderId="0" xfId="0" applyNumberFormat="1" applyFont="1"/>
    <xf numFmtId="49" fontId="3" fillId="16" borderId="0" xfId="0" applyNumberFormat="1" applyFont="1" applyFill="1"/>
    <xf numFmtId="0" fontId="6" fillId="16" borderId="0" xfId="0" applyFont="1" applyFill="1"/>
    <xf numFmtId="43" fontId="6" fillId="16" borderId="0" xfId="0" applyNumberFormat="1" applyFont="1" applyFill="1"/>
    <xf numFmtId="0" fontId="8" fillId="16" borderId="0" xfId="0" applyFont="1" applyFill="1"/>
    <xf numFmtId="0" fontId="8" fillId="0" borderId="0" xfId="0" applyFont="1"/>
    <xf numFmtId="0" fontId="13" fillId="16" borderId="0" xfId="2" applyFont="1" applyFill="1"/>
    <xf numFmtId="41" fontId="10" fillId="16" borderId="0" xfId="0" applyNumberFormat="1" applyFont="1" applyFill="1" applyAlignment="1">
      <alignment horizontal="center" vertical="center"/>
    </xf>
    <xf numFmtId="0" fontId="11" fillId="16" borderId="0" xfId="2" applyFont="1" applyFill="1" applyAlignment="1">
      <alignment horizontal="center" vertical="center"/>
    </xf>
    <xf numFmtId="0" fontId="13" fillId="16" borderId="0" xfId="2" applyFont="1" applyFill="1" applyAlignment="1">
      <alignment horizontal="center"/>
    </xf>
    <xf numFmtId="0" fontId="11" fillId="0" borderId="0" xfId="2" applyFont="1" applyAlignment="1">
      <alignment horizontal="center" vertical="center"/>
    </xf>
    <xf numFmtId="41" fontId="10" fillId="16" borderId="4" xfId="0" applyNumberFormat="1" applyFont="1" applyFill="1" applyBorder="1" applyAlignment="1">
      <alignment horizontal="center"/>
    </xf>
    <xf numFmtId="0" fontId="10" fillId="16" borderId="4" xfId="0" applyFont="1" applyFill="1" applyBorder="1" applyAlignment="1">
      <alignment horizontal="center"/>
    </xf>
    <xf numFmtId="0" fontId="11" fillId="16" borderId="4" xfId="2" applyFont="1" applyFill="1" applyBorder="1" applyAlignment="1">
      <alignment vertical="center"/>
    </xf>
    <xf numFmtId="41" fontId="10" fillId="16" borderId="0" xfId="0" applyNumberFormat="1" applyFont="1" applyFill="1" applyAlignment="1">
      <alignment horizontal="center"/>
    </xf>
    <xf numFmtId="41" fontId="10" fillId="0" borderId="0" xfId="0" applyNumberFormat="1" applyFont="1" applyAlignment="1">
      <alignment horizontal="center"/>
    </xf>
    <xf numFmtId="0" fontId="10" fillId="16" borderId="0" xfId="0" applyFont="1" applyFill="1"/>
    <xf numFmtId="0" fontId="13" fillId="0" borderId="0" xfId="2" applyFont="1" applyAlignment="1">
      <alignment horizontal="center"/>
    </xf>
    <xf numFmtId="43" fontId="7" fillId="18" borderId="0" xfId="1" applyFont="1" applyFill="1" applyProtection="1">
      <protection locked="0"/>
    </xf>
    <xf numFmtId="0" fontId="3" fillId="0" borderId="5" xfId="2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165" fontId="13" fillId="18" borderId="0" xfId="2" applyNumberFormat="1" applyFont="1" applyFill="1" applyProtection="1">
      <protection locked="0"/>
    </xf>
    <xf numFmtId="49" fontId="4" fillId="0" borderId="0" xfId="3" applyNumberFormat="1" applyFont="1" applyAlignment="1">
      <alignment horizontal="center"/>
    </xf>
    <xf numFmtId="49" fontId="4" fillId="16" borderId="0" xfId="3" applyNumberFormat="1" applyFont="1" applyFill="1" applyAlignment="1">
      <alignment horizontal="center"/>
    </xf>
    <xf numFmtId="43" fontId="13" fillId="0" borderId="0" xfId="1" applyFont="1"/>
    <xf numFmtId="166" fontId="6" fillId="18" borderId="0" xfId="71" applyNumberFormat="1" applyFont="1" applyFill="1" applyProtection="1">
      <protection locked="0"/>
    </xf>
    <xf numFmtId="167" fontId="13" fillId="0" borderId="0" xfId="1" applyNumberFormat="1" applyFont="1"/>
    <xf numFmtId="166" fontId="13" fillId="16" borderId="0" xfId="2" applyNumberFormat="1" applyFont="1" applyFill="1"/>
    <xf numFmtId="166" fontId="13" fillId="16" borderId="0" xfId="2" applyNumberFormat="1" applyFont="1" applyFill="1" applyProtection="1">
      <protection locked="0"/>
    </xf>
    <xf numFmtId="166" fontId="13" fillId="0" borderId="0" xfId="2" applyNumberFormat="1" applyFont="1"/>
    <xf numFmtId="167" fontId="13" fillId="18" borderId="0" xfId="1" applyNumberFormat="1" applyFont="1" applyFill="1" applyProtection="1">
      <protection locked="0"/>
    </xf>
    <xf numFmtId="167" fontId="13" fillId="16" borderId="0" xfId="1" applyNumberFormat="1" applyFont="1" applyFill="1"/>
    <xf numFmtId="167" fontId="13" fillId="16" borderId="0" xfId="1" applyNumberFormat="1" applyFont="1" applyFill="1" applyProtection="1">
      <protection locked="0"/>
    </xf>
    <xf numFmtId="43" fontId="13" fillId="0" borderId="4" xfId="1" applyFont="1" applyBorder="1"/>
    <xf numFmtId="167" fontId="13" fillId="18" borderId="4" xfId="1" applyNumberFormat="1" applyFont="1" applyFill="1" applyBorder="1" applyProtection="1">
      <protection locked="0"/>
    </xf>
    <xf numFmtId="167" fontId="13" fillId="0" borderId="4" xfId="1" applyNumberFormat="1" applyFont="1" applyBorder="1"/>
    <xf numFmtId="43" fontId="6" fillId="0" borderId="0" xfId="0" applyNumberFormat="1" applyFont="1"/>
    <xf numFmtId="43" fontId="13" fillId="16" borderId="4" xfId="71" applyNumberFormat="1" applyFont="1" applyFill="1" applyBorder="1"/>
    <xf numFmtId="166" fontId="13" fillId="16" borderId="4" xfId="1" applyNumberFormat="1" applyFont="1" applyFill="1" applyBorder="1"/>
    <xf numFmtId="166" fontId="13" fillId="16" borderId="4" xfId="71" applyNumberFormat="1" applyFont="1" applyFill="1" applyBorder="1"/>
    <xf numFmtId="167" fontId="6" fillId="16" borderId="0" xfId="1" applyNumberFormat="1" applyFont="1" applyFill="1"/>
    <xf numFmtId="43" fontId="6" fillId="16" borderId="0" xfId="1" applyFont="1" applyFill="1"/>
    <xf numFmtId="166" fontId="6" fillId="16" borderId="0" xfId="0" applyNumberFormat="1" applyFont="1" applyFill="1"/>
    <xf numFmtId="43" fontId="8" fillId="16" borderId="0" xfId="1" applyFont="1" applyFill="1"/>
    <xf numFmtId="43" fontId="8" fillId="0" borderId="0" xfId="1" applyFont="1"/>
    <xf numFmtId="39" fontId="13" fillId="16" borderId="0" xfId="2" applyNumberFormat="1" applyFont="1" applyFill="1"/>
    <xf numFmtId="39" fontId="13" fillId="0" borderId="0" xfId="2" applyNumberFormat="1" applyFont="1"/>
    <xf numFmtId="166" fontId="6" fillId="18" borderId="0" xfId="1" applyNumberFormat="1" applyFont="1" applyFill="1" applyProtection="1">
      <protection locked="0"/>
    </xf>
    <xf numFmtId="43" fontId="13" fillId="16" borderId="4" xfId="1" applyFont="1" applyFill="1" applyBorder="1"/>
    <xf numFmtId="167" fontId="13" fillId="16" borderId="4" xfId="1" applyNumberFormat="1" applyFont="1" applyFill="1" applyBorder="1"/>
    <xf numFmtId="43" fontId="13" fillId="16" borderId="0" xfId="2" applyNumberFormat="1" applyFont="1" applyFill="1"/>
    <xf numFmtId="43" fontId="6" fillId="0" borderId="11" xfId="0" applyNumberFormat="1" applyFont="1" applyBorder="1"/>
    <xf numFmtId="166" fontId="6" fillId="0" borderId="11" xfId="71" applyNumberFormat="1" applyFont="1" applyBorder="1"/>
    <xf numFmtId="165" fontId="6" fillId="0" borderId="11" xfId="0" applyNumberFormat="1" applyFont="1" applyBorder="1"/>
    <xf numFmtId="165" fontId="6" fillId="16" borderId="11" xfId="0" applyNumberFormat="1" applyFont="1" applyFill="1" applyBorder="1"/>
    <xf numFmtId="166" fontId="6" fillId="0" borderId="0" xfId="0" applyNumberFormat="1" applyFont="1"/>
    <xf numFmtId="165" fontId="6" fillId="0" borderId="0" xfId="0" applyNumberFormat="1" applyFont="1"/>
    <xf numFmtId="165" fontId="6" fillId="16" borderId="0" xfId="0" applyNumberFormat="1" applyFont="1" applyFill="1"/>
    <xf numFmtId="0" fontId="6" fillId="0" borderId="0" xfId="0" applyFont="1"/>
    <xf numFmtId="167" fontId="6" fillId="18" borderId="0" xfId="1" applyNumberFormat="1" applyFont="1" applyFill="1" applyProtection="1">
      <protection locked="0"/>
    </xf>
    <xf numFmtId="0" fontId="6" fillId="60" borderId="0" xfId="0" applyFont="1" applyFill="1"/>
    <xf numFmtId="39" fontId="13" fillId="60" borderId="0" xfId="2" applyNumberFormat="1" applyFont="1" applyFill="1"/>
    <xf numFmtId="0" fontId="6" fillId="60" borderId="0" xfId="2" applyFont="1" applyFill="1"/>
    <xf numFmtId="0" fontId="6" fillId="61" borderId="0" xfId="2" applyFont="1" applyFill="1"/>
    <xf numFmtId="167" fontId="6" fillId="0" borderId="0" xfId="0" applyNumberFormat="1" applyFont="1"/>
    <xf numFmtId="167" fontId="6" fillId="0" borderId="11" xfId="0" applyNumberFormat="1" applyFont="1" applyBorder="1"/>
    <xf numFmtId="41" fontId="6" fillId="16" borderId="0" xfId="0" applyNumberFormat="1" applyFont="1" applyFill="1"/>
    <xf numFmtId="41" fontId="6" fillId="0" borderId="0" xfId="0" applyNumberFormat="1" applyFont="1"/>
    <xf numFmtId="49" fontId="3" fillId="0" borderId="0" xfId="2" applyNumberFormat="1" applyFont="1" applyAlignment="1">
      <alignment horizontal="center"/>
    </xf>
    <xf numFmtId="49" fontId="3" fillId="16" borderId="0" xfId="2" applyNumberFormat="1" applyFont="1" applyFill="1" applyAlignment="1">
      <alignment horizontal="center"/>
    </xf>
    <xf numFmtId="169" fontId="13" fillId="0" borderId="0" xfId="2" applyNumberFormat="1" applyFont="1"/>
    <xf numFmtId="165" fontId="13" fillId="0" borderId="0" xfId="2" applyNumberFormat="1" applyFont="1"/>
    <xf numFmtId="0" fontId="6" fillId="61" borderId="0" xfId="0" applyFont="1" applyFill="1"/>
    <xf numFmtId="0" fontId="6" fillId="59" borderId="0" xfId="0" applyFont="1" applyFill="1"/>
    <xf numFmtId="167" fontId="6" fillId="16" borderId="0" xfId="0" applyNumberFormat="1" applyFont="1" applyFill="1"/>
    <xf numFmtId="43" fontId="6" fillId="16" borderId="11" xfId="0" applyNumberFormat="1" applyFont="1" applyFill="1" applyBorder="1"/>
    <xf numFmtId="167" fontId="6" fillId="16" borderId="11" xfId="0" applyNumberFormat="1" applyFont="1" applyFill="1" applyBorder="1"/>
    <xf numFmtId="0" fontId="10" fillId="0" borderId="0" xfId="0" applyFont="1" applyAlignment="1">
      <alignment horizontal="center" vertical="center"/>
    </xf>
    <xf numFmtId="164" fontId="10" fillId="16" borderId="0" xfId="0" quotePrefix="1" applyNumberFormat="1" applyFont="1" applyFill="1" applyAlignment="1">
      <alignment horizontal="center" vertical="center"/>
    </xf>
    <xf numFmtId="164" fontId="10" fillId="0" borderId="0" xfId="0" quotePrefix="1" applyNumberFormat="1" applyFont="1" applyAlignment="1">
      <alignment horizontal="center" vertical="center"/>
    </xf>
    <xf numFmtId="41" fontId="10" fillId="16" borderId="0" xfId="0" applyNumberFormat="1" applyFont="1" applyFill="1"/>
    <xf numFmtId="0" fontId="3" fillId="16" borderId="0" xfId="2" applyFont="1" applyFill="1"/>
    <xf numFmtId="0" fontId="12" fillId="16" borderId="0" xfId="0" applyFont="1" applyFill="1"/>
    <xf numFmtId="167" fontId="8" fillId="16" borderId="0" xfId="1" applyNumberFormat="1" applyFont="1" applyFill="1"/>
    <xf numFmtId="167" fontId="8" fillId="0" borderId="0" xfId="1" applyNumberFormat="1" applyFont="1"/>
    <xf numFmtId="168" fontId="13" fillId="16" borderId="4" xfId="1" applyNumberFormat="1" applyFont="1" applyFill="1" applyBorder="1"/>
    <xf numFmtId="169" fontId="6" fillId="0" borderId="11" xfId="0" applyNumberFormat="1" applyFont="1" applyBorder="1"/>
    <xf numFmtId="168" fontId="13" fillId="16" borderId="0" xfId="1" applyNumberFormat="1" applyFont="1" applyFill="1"/>
    <xf numFmtId="167" fontId="13" fillId="16" borderId="11" xfId="1" applyNumberFormat="1" applyFont="1" applyFill="1" applyBorder="1"/>
    <xf numFmtId="43" fontId="13" fillId="0" borderId="0" xfId="2" applyNumberFormat="1" applyFont="1"/>
    <xf numFmtId="165" fontId="13" fillId="16" borderId="4" xfId="1" applyNumberFormat="1" applyFont="1" applyFill="1" applyBorder="1"/>
    <xf numFmtId="169" fontId="6" fillId="16" borderId="0" xfId="0" applyNumberFormat="1" applyFont="1" applyFill="1"/>
    <xf numFmtId="4" fontId="6" fillId="0" borderId="0" xfId="2" applyNumberFormat="1" applyFont="1"/>
    <xf numFmtId="0" fontId="15" fillId="0" borderId="0" xfId="2" applyFont="1" applyAlignment="1">
      <alignment horizontal="right"/>
    </xf>
    <xf numFmtId="165" fontId="13" fillId="18" borderId="4" xfId="2" applyNumberFormat="1" applyFont="1" applyFill="1" applyBorder="1" applyAlignment="1" applyProtection="1"/>
    <xf numFmtId="0" fontId="6" fillId="16" borderId="0" xfId="0" applyFont="1" applyFill="1" applyAlignment="1" applyProtection="1"/>
    <xf numFmtId="0" fontId="6" fillId="0" borderId="0" xfId="2" applyNumberFormat="1" applyFont="1" applyFill="1" applyBorder="1" applyAlignment="1" applyProtection="1">
      <alignment horizontal="right" wrapText="1"/>
    </xf>
    <xf numFmtId="43" fontId="10" fillId="16" borderId="0" xfId="1" applyFont="1" applyFill="1" applyBorder="1" applyAlignment="1" applyProtection="1">
      <alignment horizontal="center"/>
    </xf>
    <xf numFmtId="43" fontId="10" fillId="16" borderId="4" xfId="1" applyFont="1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 vertical="center"/>
    </xf>
    <xf numFmtId="164" fontId="11" fillId="16" borderId="0" xfId="2" applyNumberFormat="1" applyFont="1" applyFill="1" applyAlignment="1" applyProtection="1">
      <alignment horizontal="center"/>
    </xf>
    <xf numFmtId="0" fontId="5" fillId="15" borderId="3" xfId="2" applyNumberFormat="1" applyFont="1" applyFill="1" applyBorder="1" applyAlignment="1" applyProtection="1">
      <alignment horizontal="center" vertical="center"/>
    </xf>
    <xf numFmtId="0" fontId="7" fillId="17" borderId="0" xfId="2" applyNumberFormat="1" applyFont="1" applyFill="1" applyBorder="1" applyAlignment="1" applyProtection="1">
      <alignment horizontal="center"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 wrapText="1"/>
    </xf>
    <xf numFmtId="0" fontId="6" fillId="0" borderId="0" xfId="2" applyFont="1" applyAlignment="1">
      <alignment horizontal="right" wrapText="1"/>
    </xf>
    <xf numFmtId="0" fontId="10" fillId="16" borderId="0" xfId="0" applyFont="1" applyFill="1" applyAlignment="1">
      <alignment horizontal="center" vertical="center"/>
    </xf>
    <xf numFmtId="164" fontId="11" fillId="16" borderId="0" xfId="2" applyNumberFormat="1" applyFont="1" applyFill="1" applyAlignment="1">
      <alignment horizontal="center"/>
    </xf>
    <xf numFmtId="0" fontId="5" fillId="15" borderId="3" xfId="2" applyFont="1" applyFill="1" applyBorder="1" applyAlignment="1">
      <alignment horizontal="center" vertical="center"/>
    </xf>
    <xf numFmtId="0" fontId="10" fillId="16" borderId="0" xfId="2" applyFont="1" applyFill="1" applyAlignment="1">
      <alignment horizontal="center"/>
    </xf>
    <xf numFmtId="0" fontId="11" fillId="16" borderId="0" xfId="2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6" fillId="16" borderId="0" xfId="0" applyFont="1" applyFill="1" applyAlignment="1"/>
    <xf numFmtId="0" fontId="5" fillId="15" borderId="3" xfId="2" applyNumberFormat="1" applyFont="1" applyFill="1" applyBorder="1" applyAlignment="1" applyProtection="1">
      <alignment horizontal="left" vertical="center"/>
    </xf>
    <xf numFmtId="49" fontId="4" fillId="16" borderId="0" xfId="2" applyNumberFormat="1" applyFont="1" applyFill="1" applyAlignment="1" applyProtection="1">
      <alignment horizontal="left"/>
    </xf>
    <xf numFmtId="0" fontId="10" fillId="16" borderId="0" xfId="2" applyNumberFormat="1" applyFont="1" applyFill="1" applyAlignment="1" applyProtection="1">
      <alignment horizontal="left"/>
    </xf>
    <xf numFmtId="0" fontId="11" fillId="16" borderId="0" xfId="2" applyNumberFormat="1" applyFont="1" applyFill="1" applyAlignment="1" applyProtection="1">
      <alignment horizontal="left"/>
    </xf>
    <xf numFmtId="164" fontId="11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horizontal="left"/>
    </xf>
    <xf numFmtId="0" fontId="6" fillId="16" borderId="0" xfId="2" applyNumberFormat="1" applyFont="1" applyFill="1" applyAlignment="1" applyProtection="1">
      <alignment horizontal="left"/>
    </xf>
    <xf numFmtId="0" fontId="5" fillId="15" borderId="3" xfId="2" applyNumberFormat="1" applyFont="1" applyFill="1" applyBorder="1" applyAlignment="1" applyProtection="1">
      <alignment vertical="center"/>
    </xf>
    <xf numFmtId="0" fontId="10" fillId="16" borderId="0" xfId="2" applyNumberFormat="1" applyFont="1" applyFill="1" applyAlignment="1" applyProtection="1"/>
    <xf numFmtId="0" fontId="11" fillId="16" borderId="0" xfId="2" applyNumberFormat="1" applyFont="1" applyFill="1" applyAlignment="1" applyProtection="1"/>
    <xf numFmtId="164" fontId="11" fillId="16" borderId="0" xfId="2" applyNumberFormat="1" applyFont="1" applyFill="1" applyAlignment="1" applyProtection="1"/>
    <xf numFmtId="0" fontId="10" fillId="16" borderId="0" xfId="0" applyFont="1" applyFill="1" applyAlignment="1" applyProtection="1">
      <alignment vertical="center"/>
    </xf>
    <xf numFmtId="0" fontId="10" fillId="0" borderId="0" xfId="0" applyFont="1" applyFill="1" applyAlignment="1" applyProtection="1"/>
    <xf numFmtId="0" fontId="10" fillId="0" borderId="0" xfId="0" applyFont="1" applyFill="1" applyAlignment="1" applyProtection="1">
      <alignment wrapText="1"/>
    </xf>
    <xf numFmtId="0" fontId="6" fillId="0" borderId="0" xfId="2" applyNumberFormat="1" applyFont="1" applyFill="1" applyBorder="1" applyAlignment="1" applyProtection="1">
      <alignment wrapText="1"/>
    </xf>
    <xf numFmtId="0" fontId="10" fillId="0" borderId="0" xfId="0" applyFont="1" applyFill="1" applyAlignment="1" applyProtection="1">
      <alignment horizontal="left"/>
    </xf>
    <xf numFmtId="0" fontId="6" fillId="16" borderId="0" xfId="0" applyFont="1" applyFill="1" applyAlignment="1" applyProtection="1">
      <alignment horizontal="left"/>
    </xf>
    <xf numFmtId="0" fontId="13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60" borderId="0" xfId="0" applyFont="1" applyFill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16" borderId="0" xfId="0" applyFont="1" applyFill="1" applyAlignment="1" applyProtection="1"/>
    <xf numFmtId="0" fontId="6" fillId="0" borderId="0" xfId="0" applyFont="1" applyFill="1" applyAlignment="1" applyProtection="1"/>
    <xf numFmtId="0" fontId="6" fillId="60" borderId="0" xfId="0" applyFont="1" applyFill="1" applyAlignment="1" applyProtection="1"/>
    <xf numFmtId="0" fontId="6" fillId="0" borderId="0" xfId="0" applyFont="1" applyAlignment="1" applyProtection="1"/>
    <xf numFmtId="164" fontId="11" fillId="16" borderId="0" xfId="2" applyNumberFormat="1" applyFont="1" applyFill="1" applyAlignment="1" applyProtection="1">
      <alignment horizontal="left" vertical="top"/>
    </xf>
    <xf numFmtId="0" fontId="6" fillId="16" borderId="0" xfId="2" applyFont="1" applyFill="1" applyAlignment="1"/>
    <xf numFmtId="0" fontId="10" fillId="16" borderId="0" xfId="2" applyFont="1" applyFill="1" applyAlignment="1"/>
    <xf numFmtId="0" fontId="11" fillId="16" borderId="0" xfId="2" applyFont="1" applyFill="1" applyAlignment="1"/>
    <xf numFmtId="164" fontId="11" fillId="16" borderId="0" xfId="2" applyNumberFormat="1" applyFont="1" applyFill="1" applyAlignment="1"/>
    <xf numFmtId="0" fontId="13" fillId="16" borderId="0" xfId="2" applyFont="1" applyFill="1" applyAlignment="1"/>
    <xf numFmtId="0" fontId="10" fillId="16" borderId="0" xfId="0" applyFont="1" applyFill="1" applyAlignment="1"/>
    <xf numFmtId="0" fontId="10" fillId="0" borderId="0" xfId="0" applyFont="1" applyAlignment="1"/>
    <xf numFmtId="0" fontId="6" fillId="0" borderId="0" xfId="0" applyFont="1" applyAlignment="1"/>
    <xf numFmtId="0" fontId="6" fillId="60" borderId="0" xfId="0" applyFont="1" applyFill="1" applyAlignment="1"/>
    <xf numFmtId="0" fontId="10" fillId="16" borderId="0" xfId="0" applyFont="1" applyFill="1" applyAlignment="1">
      <alignment vertical="center"/>
    </xf>
    <xf numFmtId="0" fontId="6" fillId="0" borderId="0" xfId="2" applyFont="1" applyAlignment="1"/>
    <xf numFmtId="0" fontId="6" fillId="0" borderId="0" xfId="2" applyFont="1" applyAlignment="1">
      <alignment wrapText="1"/>
    </xf>
    <xf numFmtId="164" fontId="11" fillId="16" borderId="0" xfId="2" applyNumberFormat="1" applyFont="1" applyFill="1" applyAlignment="1">
      <alignment horizontal="left"/>
    </xf>
    <xf numFmtId="0" fontId="5" fillId="15" borderId="3" xfId="2" applyNumberFormat="1" applyFont="1" applyFill="1" applyBorder="1" applyAlignment="1" applyProtection="1"/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227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AA174"/>
  <sheetViews>
    <sheetView showGridLines="0" tabSelected="1" topLeftCell="C1" zoomScale="90" zoomScaleNormal="90" workbookViewId="0">
      <selection activeCell="C1" sqref="C1"/>
    </sheetView>
  </sheetViews>
  <sheetFormatPr defaultColWidth="11.140625" defaultRowHeight="12.75"/>
  <cols>
    <col min="1" max="1" width="8" style="35" hidden="1" customWidth="1"/>
    <col min="2" max="2" width="7.42578125" style="39" hidden="1" customWidth="1"/>
    <col min="3" max="3" width="14.5703125" style="39" customWidth="1"/>
    <col min="4" max="5" width="2" style="25" customWidth="1"/>
    <col min="6" max="9" width="11.140625" style="25"/>
    <col min="10" max="10" width="16.28515625" style="34" customWidth="1"/>
    <col min="11" max="12" width="25.85546875" style="34" hidden="1" customWidth="1"/>
    <col min="13" max="13" width="20.28515625" style="25" customWidth="1"/>
    <col min="14" max="14" width="0.85546875" style="25" customWidth="1"/>
    <col min="15" max="15" width="16" style="25" customWidth="1"/>
    <col min="16" max="16" width="17.85546875" style="25" customWidth="1"/>
    <col min="17" max="17" width="9" style="25" bestFit="1" customWidth="1"/>
    <col min="18" max="18" width="1.28515625" style="25" customWidth="1"/>
    <col min="19" max="19" width="20" style="25" hidden="1" customWidth="1"/>
    <col min="20" max="20" width="1.42578125" style="92" hidden="1" customWidth="1"/>
    <col min="21" max="21" width="16" style="102" hidden="1" customWidth="1"/>
    <col min="22" max="22" width="11" style="102" hidden="1" customWidth="1"/>
    <col min="23" max="23" width="16" style="102" hidden="1" customWidth="1"/>
    <col min="24" max="24" width="8.7109375" style="102" hidden="1" customWidth="1"/>
    <col min="25" max="25" width="18.42578125" style="136" bestFit="1" customWidth="1"/>
    <col min="26" max="16384" width="11.140625" style="25"/>
  </cols>
  <sheetData>
    <row r="1" spans="1:27" ht="28.5" customHeight="1" thickTop="1" thickBot="1">
      <c r="A1" s="84"/>
      <c r="B1" s="85"/>
      <c r="C1" s="316" t="s">
        <v>0</v>
      </c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  <c r="S1" s="99"/>
      <c r="T1" s="1"/>
      <c r="U1" s="1"/>
      <c r="V1" s="1"/>
      <c r="W1" s="1"/>
      <c r="X1" s="1"/>
      <c r="Y1" s="99"/>
    </row>
    <row r="2" spans="1:27" ht="15.75" customHeight="1" thickTop="1">
      <c r="C2" s="317"/>
      <c r="D2" s="47"/>
      <c r="E2" s="47"/>
      <c r="F2" s="47"/>
      <c r="G2" s="47"/>
      <c r="H2" s="47"/>
      <c r="I2" s="47"/>
      <c r="J2" s="83"/>
      <c r="K2" s="83"/>
      <c r="L2" s="83"/>
      <c r="M2" s="47"/>
      <c r="N2" s="47"/>
      <c r="O2" s="128" t="s">
        <v>1</v>
      </c>
      <c r="P2" s="47"/>
      <c r="Q2" s="91" t="s">
        <v>236</v>
      </c>
      <c r="R2" s="34"/>
      <c r="U2" s="302" t="s">
        <v>2</v>
      </c>
      <c r="V2" s="302"/>
      <c r="W2" s="302"/>
      <c r="X2" s="302"/>
      <c r="Y2" s="99"/>
    </row>
    <row r="3" spans="1:27" ht="15" customHeight="1">
      <c r="B3" s="37"/>
      <c r="C3" s="318" t="s">
        <v>176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U3" s="302"/>
      <c r="V3" s="302"/>
      <c r="W3" s="302"/>
      <c r="X3" s="302"/>
      <c r="Y3" s="99"/>
      <c r="AA3" s="98"/>
    </row>
    <row r="4" spans="1:27" ht="12.75" customHeight="1">
      <c r="B4" s="37"/>
      <c r="C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  <c r="S4" s="100"/>
      <c r="U4" s="302"/>
      <c r="V4" s="302"/>
      <c r="W4" s="302"/>
      <c r="X4" s="302"/>
      <c r="Y4" s="99"/>
    </row>
    <row r="5" spans="1:27" ht="12.75" customHeight="1">
      <c r="B5" s="37"/>
      <c r="C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  <c r="S5" s="100"/>
      <c r="U5" s="302"/>
      <c r="V5" s="302"/>
      <c r="W5" s="302"/>
      <c r="X5" s="302"/>
      <c r="Y5" s="99"/>
    </row>
    <row r="6" spans="1:27" ht="12.75" customHeight="1">
      <c r="B6" s="37"/>
      <c r="C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  <c r="U6" s="302"/>
      <c r="V6" s="302"/>
      <c r="W6" s="302"/>
      <c r="X6" s="302"/>
      <c r="Y6" s="135"/>
    </row>
    <row r="7" spans="1:27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52"/>
      <c r="K7" s="52"/>
      <c r="L7" s="52"/>
      <c r="M7" s="52"/>
      <c r="N7" s="52"/>
      <c r="O7" s="55"/>
      <c r="P7" s="55"/>
      <c r="Q7" s="55"/>
      <c r="R7" s="110"/>
      <c r="S7" s="101"/>
      <c r="U7" s="302"/>
      <c r="V7" s="302"/>
      <c r="W7" s="302"/>
      <c r="X7" s="302"/>
      <c r="Y7" s="135"/>
    </row>
    <row r="8" spans="1:27">
      <c r="C8" s="78"/>
      <c r="D8" s="53"/>
      <c r="E8" s="53"/>
      <c r="F8" s="53"/>
      <c r="G8" s="53"/>
      <c r="H8" s="53"/>
      <c r="I8" s="53"/>
      <c r="J8" s="2"/>
      <c r="K8" s="56" t="s">
        <v>5</v>
      </c>
      <c r="L8" s="56"/>
      <c r="M8" s="56" t="s">
        <v>5</v>
      </c>
      <c r="N8" s="57"/>
      <c r="O8" s="56" t="s">
        <v>6</v>
      </c>
      <c r="P8" s="56" t="s">
        <v>7</v>
      </c>
      <c r="Q8" s="56"/>
      <c r="R8" s="114"/>
      <c r="U8" s="302"/>
      <c r="V8" s="302"/>
      <c r="W8" s="302"/>
      <c r="X8" s="302"/>
      <c r="Y8" s="135"/>
    </row>
    <row r="9" spans="1:27" ht="15" customHeight="1">
      <c r="C9" s="78"/>
      <c r="D9" s="53"/>
      <c r="E9" s="53"/>
      <c r="F9" s="53"/>
      <c r="G9" s="53"/>
      <c r="H9" s="53"/>
      <c r="I9" s="53"/>
      <c r="J9" s="2"/>
      <c r="K9" s="137" t="s">
        <v>200</v>
      </c>
      <c r="L9" s="59" t="s">
        <v>201</v>
      </c>
      <c r="M9" s="58"/>
      <c r="N9" s="57"/>
      <c r="O9" s="59" t="s">
        <v>8</v>
      </c>
      <c r="P9" s="59"/>
      <c r="Q9" s="86"/>
      <c r="R9" s="109"/>
      <c r="S9" s="3" t="s">
        <v>9</v>
      </c>
      <c r="T9" s="4"/>
      <c r="U9" s="297" t="s">
        <v>10</v>
      </c>
      <c r="V9" s="297"/>
      <c r="W9" s="297"/>
      <c r="X9" s="297"/>
      <c r="Y9" s="135"/>
    </row>
    <row r="10" spans="1:27">
      <c r="C10" s="78"/>
      <c r="D10" s="46" t="s">
        <v>11</v>
      </c>
      <c r="E10" s="47"/>
      <c r="F10" s="48"/>
      <c r="G10" s="48"/>
      <c r="H10" s="48"/>
      <c r="I10" s="48"/>
      <c r="J10" s="49"/>
      <c r="K10" s="60"/>
      <c r="L10" s="60"/>
      <c r="M10" s="60"/>
      <c r="N10" s="57"/>
      <c r="O10" s="60"/>
      <c r="P10" s="60"/>
      <c r="Q10" s="60"/>
      <c r="R10" s="119"/>
      <c r="S10" s="106"/>
      <c r="T10" s="5"/>
      <c r="U10" s="298"/>
      <c r="V10" s="298"/>
      <c r="W10" s="298"/>
      <c r="X10" s="298"/>
    </row>
    <row r="11" spans="1:27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9"/>
      <c r="K11" s="31"/>
      <c r="L11" s="60"/>
      <c r="M11" s="31"/>
      <c r="N11" s="57"/>
      <c r="O11" s="60"/>
      <c r="P11" s="60"/>
      <c r="Q11" s="60"/>
      <c r="R11" s="119"/>
      <c r="S11" s="106"/>
      <c r="U11" s="6" t="s">
        <v>5</v>
      </c>
      <c r="V11" s="7" t="s">
        <v>15</v>
      </c>
      <c r="W11" s="8" t="s">
        <v>16</v>
      </c>
      <c r="X11" s="9" t="s">
        <v>15</v>
      </c>
    </row>
    <row r="12" spans="1:27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9"/>
      <c r="K12" s="22">
        <f>SUM(EASTERNFL:VALENCIA!K12)</f>
        <v>367982887.12892896</v>
      </c>
      <c r="L12" s="22">
        <f>SUM(EASTERNFL:VALENCIA!L12)</f>
        <v>-2915671.3599999994</v>
      </c>
      <c r="M12" s="22">
        <f>SUM(EASTERNFL:VALENCIA!M12)</f>
        <v>365067215.76892889</v>
      </c>
      <c r="N12" s="22"/>
      <c r="O12" s="22">
        <f>SUM(EASTERNFL:VALENCIA!O12)</f>
        <v>45892695.780000001</v>
      </c>
      <c r="P12" s="22">
        <f>ROUND(O12,0)+ROUND(M12,0)</f>
        <v>410959912</v>
      </c>
      <c r="Q12" s="81"/>
      <c r="R12" s="124"/>
      <c r="S12" s="106"/>
      <c r="U12" s="102">
        <f>M12</f>
        <v>365067215.76892889</v>
      </c>
      <c r="V12" s="102">
        <f>ROUND(U12,0)-U12</f>
        <v>0.2310711145401001</v>
      </c>
      <c r="W12" s="10">
        <f>O12</f>
        <v>45892695.780000001</v>
      </c>
      <c r="X12" s="102">
        <f>ROUND(W12,0)-W12</f>
        <v>0.2199999988079071</v>
      </c>
    </row>
    <row r="13" spans="1:27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9"/>
      <c r="K13" s="23">
        <f>SUM(EASTERNFL:VALENCIA!K13)</f>
        <v>256443356.69126618</v>
      </c>
      <c r="L13" s="23">
        <f>SUM(EASTERNFL:VALENCIA!L13)</f>
        <v>-56579385.949999996</v>
      </c>
      <c r="M13" s="23">
        <f>SUM(EASTERNFL:VALENCIA!M13)</f>
        <v>199863970.74126613</v>
      </c>
      <c r="N13" s="23"/>
      <c r="O13" s="23">
        <f>SUM(EASTERNFL:VALENCIA!O13)</f>
        <v>6249794</v>
      </c>
      <c r="P13" s="23">
        <f t="shared" ref="P13:P23" si="0">ROUND(O13,0)+ROUND(M13,0)</f>
        <v>206113765</v>
      </c>
      <c r="Q13" s="97"/>
      <c r="R13" s="32"/>
      <c r="S13" s="106"/>
      <c r="U13" s="102">
        <f t="shared" ref="U13:U23" si="1">M13</f>
        <v>199863970.74126613</v>
      </c>
      <c r="V13" s="102">
        <f t="shared" ref="V13:V23" si="2">ROUND(U13,0)-U13</f>
        <v>0.25873386859893799</v>
      </c>
      <c r="W13" s="103">
        <f>O13</f>
        <v>6249794</v>
      </c>
      <c r="X13" s="102">
        <f t="shared" ref="X13:X23" si="3">ROUND(W13,0)-W13</f>
        <v>0</v>
      </c>
    </row>
    <row r="14" spans="1:27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9"/>
      <c r="K14" s="23">
        <f>SUM(EASTERNFL:VALENCIA!K14)</f>
        <v>28732360.34</v>
      </c>
      <c r="L14" s="23">
        <f>SUM(EASTERNFL:VALENCIA!L14)</f>
        <v>0.27</v>
      </c>
      <c r="M14" s="23">
        <f>SUM(EASTERNFL:VALENCIA!M14)</f>
        <v>28732360.609999999</v>
      </c>
      <c r="N14" s="23"/>
      <c r="O14" s="23">
        <f>SUM(EASTERNFL:VALENCIA!O14)</f>
        <v>148950218.97</v>
      </c>
      <c r="P14" s="23">
        <f t="shared" si="0"/>
        <v>177682580</v>
      </c>
      <c r="Q14" s="97"/>
      <c r="R14" s="32"/>
      <c r="S14" s="106"/>
      <c r="U14" s="102">
        <f t="shared" si="1"/>
        <v>28732360.609999999</v>
      </c>
      <c r="V14" s="102">
        <f t="shared" si="2"/>
        <v>0.39000000059604645</v>
      </c>
      <c r="W14" s="103">
        <f>O14</f>
        <v>148950218.97</v>
      </c>
      <c r="X14" s="102">
        <f t="shared" si="3"/>
        <v>3.0000001192092896E-2</v>
      </c>
    </row>
    <row r="15" spans="1:27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9"/>
      <c r="K15" s="23">
        <f>SUM(EASTERNFL:VALENCIA!K15)</f>
        <v>3823989.6399999997</v>
      </c>
      <c r="L15" s="23">
        <f>SUM(EASTERNFL:VALENCIA!L15)</f>
        <v>0</v>
      </c>
      <c r="M15" s="23">
        <f>SUM(EASTERNFL:VALENCIA!M15)</f>
        <v>3823989.6399999997</v>
      </c>
      <c r="N15" s="23"/>
      <c r="O15" s="23">
        <f>SUM(EASTERNFL:VALENCIA!O15)</f>
        <v>44483582</v>
      </c>
      <c r="P15" s="23">
        <f t="shared" si="0"/>
        <v>48307572</v>
      </c>
      <c r="Q15" s="97"/>
      <c r="R15" s="32"/>
      <c r="S15" s="106"/>
      <c r="U15" s="102">
        <f t="shared" si="1"/>
        <v>3823989.6399999997</v>
      </c>
      <c r="V15" s="102">
        <f t="shared" si="2"/>
        <v>0.36000000033527613</v>
      </c>
      <c r="W15" s="103">
        <f t="shared" ref="W15:W23" si="4">O15</f>
        <v>44483582</v>
      </c>
      <c r="X15" s="102">
        <f t="shared" si="3"/>
        <v>0</v>
      </c>
    </row>
    <row r="16" spans="1:27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9"/>
      <c r="K16" s="23">
        <f>SUM(EASTERNFL:VALENCIA!K16)</f>
        <v>78159704.799999982</v>
      </c>
      <c r="L16" s="23">
        <f>SUM(EASTERNFL:VALENCIA!L16)</f>
        <v>-18770.45</v>
      </c>
      <c r="M16" s="23">
        <f>SUM(EASTERNFL:VALENCIA!M16)</f>
        <v>78140934.349999994</v>
      </c>
      <c r="N16" s="23"/>
      <c r="O16" s="23">
        <f>SUM(EASTERNFL:VALENCIA!O16)</f>
        <v>18391138.219999999</v>
      </c>
      <c r="P16" s="23">
        <f t="shared" si="0"/>
        <v>96532072</v>
      </c>
      <c r="Q16" s="97"/>
      <c r="R16" s="32"/>
      <c r="S16" s="106"/>
      <c r="U16" s="102">
        <f t="shared" si="1"/>
        <v>78140934.349999994</v>
      </c>
      <c r="V16" s="102">
        <f t="shared" si="2"/>
        <v>-0.34999999403953552</v>
      </c>
      <c r="W16" s="103">
        <f t="shared" si="4"/>
        <v>18391138.219999999</v>
      </c>
      <c r="X16" s="102">
        <f t="shared" si="3"/>
        <v>-0.2199999988079071</v>
      </c>
    </row>
    <row r="17" spans="1:25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9"/>
      <c r="K17" s="23">
        <f>SUM(EASTERNFL:VALENCIA!K17)</f>
        <v>10973896.690000001</v>
      </c>
      <c r="L17" s="23">
        <f>SUM(EASTERNFL:VALENCIA!L17)</f>
        <v>-8715727.8300000001</v>
      </c>
      <c r="M17" s="23">
        <f>SUM(EASTERNFL:VALENCIA!M17)</f>
        <v>2258168.8600000003</v>
      </c>
      <c r="N17" s="23"/>
      <c r="O17" s="23">
        <f>SUM(EASTERNFL:VALENCIA!O17)</f>
        <v>227530</v>
      </c>
      <c r="P17" s="23">
        <f t="shared" si="0"/>
        <v>2485699</v>
      </c>
      <c r="Q17" s="97"/>
      <c r="R17" s="32"/>
      <c r="S17" s="106"/>
      <c r="U17" s="102">
        <f t="shared" si="1"/>
        <v>2258168.8600000003</v>
      </c>
      <c r="V17" s="102">
        <f t="shared" si="2"/>
        <v>0.13999999966472387</v>
      </c>
      <c r="W17" s="103">
        <f t="shared" si="4"/>
        <v>227530</v>
      </c>
      <c r="X17" s="102">
        <f t="shared" si="3"/>
        <v>0</v>
      </c>
    </row>
    <row r="18" spans="1:25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9"/>
      <c r="K18" s="23">
        <f>SUM(EASTERNFL:VALENCIA!K18)</f>
        <v>297969128.66000003</v>
      </c>
      <c r="L18" s="23">
        <f>SUM(EASTERNFL:VALENCIA!L18)</f>
        <v>0.35</v>
      </c>
      <c r="M18" s="23">
        <f>SUM(EASTERNFL:VALENCIA!M18)</f>
        <v>297969129.00999999</v>
      </c>
      <c r="N18" s="23"/>
      <c r="O18" s="23">
        <f>SUM(EASTERNFL:VALENCIA!O18)</f>
        <v>37334</v>
      </c>
      <c r="P18" s="23">
        <f t="shared" si="0"/>
        <v>298006463</v>
      </c>
      <c r="Q18" s="97"/>
      <c r="R18" s="32"/>
      <c r="S18" s="106"/>
      <c r="U18" s="102">
        <f t="shared" si="1"/>
        <v>297969129.00999999</v>
      </c>
      <c r="V18" s="102">
        <f t="shared" si="2"/>
        <v>-9.9999904632568359E-3</v>
      </c>
      <c r="W18" s="103">
        <f t="shared" si="4"/>
        <v>37334</v>
      </c>
      <c r="X18" s="102">
        <f t="shared" si="3"/>
        <v>0</v>
      </c>
    </row>
    <row r="19" spans="1:25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9"/>
      <c r="K19" s="23">
        <f>SUM(EASTERNFL:VALENCIA!K19)</f>
        <v>21246634.449999999</v>
      </c>
      <c r="L19" s="23">
        <f>SUM(EASTERNFL:VALENCIA!L19)</f>
        <v>18770.13</v>
      </c>
      <c r="M19" s="23">
        <f>SUM(EASTERNFL:VALENCIA!M19)</f>
        <v>21265404.579999998</v>
      </c>
      <c r="N19" s="23"/>
      <c r="O19" s="23">
        <f>SUM(EASTERNFL:VALENCIA!O19)</f>
        <v>6242019</v>
      </c>
      <c r="P19" s="23">
        <f t="shared" si="0"/>
        <v>27507424</v>
      </c>
      <c r="Q19" s="97"/>
      <c r="R19" s="32"/>
      <c r="S19" s="106"/>
      <c r="U19" s="102">
        <f t="shared" si="1"/>
        <v>21265404.579999998</v>
      </c>
      <c r="V19" s="102">
        <f t="shared" si="2"/>
        <v>0.42000000178813934</v>
      </c>
      <c r="W19" s="103">
        <f t="shared" si="4"/>
        <v>6242019</v>
      </c>
      <c r="X19" s="102">
        <f t="shared" si="3"/>
        <v>0</v>
      </c>
    </row>
    <row r="20" spans="1:25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9"/>
      <c r="K20" s="23">
        <f>SUM(EASTERNFL:VALENCIA!K20)</f>
        <v>9474264.0099999998</v>
      </c>
      <c r="L20" s="23">
        <f>SUM(EASTERNFL:VALENCIA!L20)</f>
        <v>0.45</v>
      </c>
      <c r="M20" s="23">
        <f>SUM(EASTERNFL:VALENCIA!M20)</f>
        <v>9474264.459999999</v>
      </c>
      <c r="N20" s="23"/>
      <c r="O20" s="23">
        <f>SUM(EASTERNFL:VALENCIA!O20)</f>
        <v>7955</v>
      </c>
      <c r="P20" s="23">
        <f t="shared" si="0"/>
        <v>9482219</v>
      </c>
      <c r="Q20" s="97"/>
      <c r="R20" s="32"/>
      <c r="S20" s="106"/>
      <c r="U20" s="102">
        <f t="shared" si="1"/>
        <v>9474264.459999999</v>
      </c>
      <c r="V20" s="102">
        <f t="shared" si="2"/>
        <v>-0.45999999903142452</v>
      </c>
      <c r="W20" s="103">
        <f t="shared" si="4"/>
        <v>7955</v>
      </c>
      <c r="X20" s="102">
        <f t="shared" si="3"/>
        <v>0</v>
      </c>
    </row>
    <row r="21" spans="1:25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9"/>
      <c r="K21" s="23">
        <f>SUM(EASTERNFL:VALENCIA!K21)</f>
        <v>16101004.269999996</v>
      </c>
      <c r="L21" s="23">
        <f>SUM(EASTERNFL:VALENCIA!L21)</f>
        <v>0.34</v>
      </c>
      <c r="M21" s="23">
        <f>SUM(EASTERNFL:VALENCIA!M21)</f>
        <v>16101004.609999996</v>
      </c>
      <c r="N21" s="23"/>
      <c r="O21" s="23">
        <f>SUM(EASTERNFL:VALENCIA!O21)</f>
        <v>565220.53</v>
      </c>
      <c r="P21" s="23">
        <f t="shared" si="0"/>
        <v>16666226</v>
      </c>
      <c r="Q21" s="97"/>
      <c r="R21" s="32"/>
      <c r="S21" s="106"/>
      <c r="U21" s="102">
        <f t="shared" si="1"/>
        <v>16101004.609999996</v>
      </c>
      <c r="V21" s="102">
        <f t="shared" si="2"/>
        <v>0.39000000432133675</v>
      </c>
      <c r="W21" s="103">
        <f t="shared" si="4"/>
        <v>565220.53</v>
      </c>
      <c r="X21" s="102">
        <f t="shared" si="3"/>
        <v>0.46999999997206032</v>
      </c>
    </row>
    <row r="22" spans="1:25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9"/>
      <c r="K22" s="23">
        <f>SUM(EASTERNFL:VALENCIA!K22)</f>
        <v>1070988.01</v>
      </c>
      <c r="L22" s="23">
        <f>SUM(EASTERNFL:VALENCIA!L22)</f>
        <v>0</v>
      </c>
      <c r="M22" s="23">
        <f>SUM(EASTERNFL:VALENCIA!M22)</f>
        <v>1070988.01</v>
      </c>
      <c r="N22" s="23"/>
      <c r="O22" s="23">
        <f>SUM(EASTERNFL:VALENCIA!O22)</f>
        <v>82710</v>
      </c>
      <c r="P22" s="23">
        <f t="shared" si="0"/>
        <v>1153698</v>
      </c>
      <c r="Q22" s="97"/>
      <c r="R22" s="32"/>
      <c r="S22" s="106"/>
      <c r="U22" s="102">
        <f t="shared" si="1"/>
        <v>1070988.01</v>
      </c>
      <c r="V22" s="102">
        <f t="shared" si="2"/>
        <v>-1.0000000009313226E-2</v>
      </c>
      <c r="W22" s="103">
        <f t="shared" si="4"/>
        <v>82710</v>
      </c>
      <c r="X22" s="102">
        <f t="shared" si="3"/>
        <v>0</v>
      </c>
    </row>
    <row r="23" spans="1:25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9"/>
      <c r="K23" s="24">
        <f>SUM(EASTERNFL:VALENCIA!K23)</f>
        <v>2143272.2199999997</v>
      </c>
      <c r="L23" s="24">
        <f>SUM(EASTERNFL:VALENCIA!L23)</f>
        <v>0</v>
      </c>
      <c r="M23" s="24">
        <f>SUM(EASTERNFL:VALENCIA!M23)</f>
        <v>2143272.2199999997</v>
      </c>
      <c r="N23" s="24"/>
      <c r="O23" s="24">
        <f>SUM(EASTERNFL:VALENCIA!O23)</f>
        <v>20244527.009999998</v>
      </c>
      <c r="P23" s="24">
        <f t="shared" si="0"/>
        <v>22387799</v>
      </c>
      <c r="Q23" s="97"/>
      <c r="R23" s="32"/>
      <c r="S23" s="106"/>
      <c r="U23" s="102">
        <f t="shared" si="1"/>
        <v>2143272.2199999997</v>
      </c>
      <c r="V23" s="102">
        <f t="shared" si="2"/>
        <v>-0.21999999973922968</v>
      </c>
      <c r="W23" s="103">
        <f t="shared" si="4"/>
        <v>20244527.009999998</v>
      </c>
      <c r="X23" s="102">
        <f t="shared" si="3"/>
        <v>-9.9999979138374329E-3</v>
      </c>
    </row>
    <row r="24" spans="1:25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52"/>
      <c r="K24" s="29"/>
      <c r="L24" s="55"/>
      <c r="M24" s="29"/>
      <c r="N24" s="52"/>
      <c r="O24" s="55"/>
      <c r="P24" s="55"/>
      <c r="Q24" s="55"/>
      <c r="R24" s="110"/>
      <c r="S24" s="11"/>
      <c r="T24" s="12"/>
      <c r="U24" s="13"/>
      <c r="V24" s="102"/>
      <c r="W24" s="14"/>
      <c r="X24" s="13"/>
      <c r="Y24" s="136"/>
    </row>
    <row r="25" spans="1:25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9"/>
      <c r="K25" s="93">
        <f t="array" ref="K25">SUM(ROUND(K12:K23,0))</f>
        <v>1094121487</v>
      </c>
      <c r="L25" s="93">
        <f t="array" ref="L25">SUM(ROUND(L12:L23,0))</f>
        <v>-68210785</v>
      </c>
      <c r="M25" s="93">
        <f t="array" ref="M25">SUM(ROUND(M12:M23,0))</f>
        <v>1025910704</v>
      </c>
      <c r="N25" s="62"/>
      <c r="O25" s="93">
        <f t="array" ref="O25">SUM(ROUND(O12:O23,0))</f>
        <v>291374725</v>
      </c>
      <c r="P25" s="93">
        <f t="array" ref="P25">SUM(ROUND(P12:P23,0))</f>
        <v>1317285429</v>
      </c>
      <c r="Q25" s="61"/>
      <c r="R25" s="32"/>
      <c r="S25" s="106"/>
      <c r="U25" s="15">
        <f>SUM(U12:U23)</f>
        <v>1025910702.8601952</v>
      </c>
      <c r="V25" s="15">
        <f>M25-U25</f>
        <v>1.1398048400878906</v>
      </c>
      <c r="W25" s="16">
        <f>SUM(W12:W23)</f>
        <v>291374724.50999999</v>
      </c>
      <c r="X25" s="15">
        <f>W25-O25</f>
        <v>-0.49000000953674316</v>
      </c>
    </row>
    <row r="26" spans="1:25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52"/>
      <c r="K26" s="63"/>
      <c r="L26" s="70"/>
      <c r="M26" s="63"/>
      <c r="N26" s="63"/>
      <c r="O26" s="70"/>
      <c r="P26" s="70"/>
      <c r="Q26" s="70"/>
      <c r="R26" s="120"/>
      <c r="S26" s="11"/>
      <c r="T26" s="12"/>
      <c r="U26" s="13"/>
      <c r="V26" s="13"/>
      <c r="W26" s="14"/>
      <c r="X26" s="13"/>
      <c r="Y26" s="136"/>
    </row>
    <row r="27" spans="1:25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4"/>
      <c r="M27" s="64"/>
      <c r="N27" s="64"/>
      <c r="O27" s="64"/>
      <c r="P27" s="64"/>
      <c r="Q27" s="64"/>
      <c r="R27" s="115"/>
      <c r="S27" s="106"/>
      <c r="W27" s="103"/>
    </row>
    <row r="28" spans="1:25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8"/>
      <c r="K28" s="22">
        <f>SUM(EASTERNFL:VALENCIA!K28)</f>
        <v>612423169.9496336</v>
      </c>
      <c r="L28" s="22">
        <f>SUM(EASTERNFL:VALENCIA!L28)</f>
        <v>60401474.859999999</v>
      </c>
      <c r="M28" s="22">
        <f>SUM(EASTERNFL:VALENCIA!M28)</f>
        <v>672824644.80963361</v>
      </c>
      <c r="N28" s="22"/>
      <c r="O28" s="22">
        <f>SUM(EASTERNFL:VALENCIA!O28)</f>
        <v>12201842</v>
      </c>
      <c r="P28" s="23">
        <f t="shared" ref="P28:P35" si="5">ROUND(O28,0)+ROUND(M28,0)</f>
        <v>685026487</v>
      </c>
      <c r="Q28" s="97"/>
      <c r="R28" s="32"/>
      <c r="S28" s="106"/>
      <c r="U28" s="102">
        <f>M28</f>
        <v>672824644.80963361</v>
      </c>
      <c r="V28" s="102">
        <f t="shared" ref="V28:V35" si="6">ROUND(U28,0)-U28</f>
        <v>0.19036638736724854</v>
      </c>
      <c r="W28" s="103">
        <f>O28</f>
        <v>12201842</v>
      </c>
      <c r="X28" s="102">
        <f t="shared" ref="X28:X35" si="7">ROUND(W28,0)-W28</f>
        <v>0</v>
      </c>
    </row>
    <row r="29" spans="1:25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8"/>
      <c r="K29" s="23">
        <f>SUM(EASTERNFL:VALENCIA!K29)</f>
        <v>168024149.95089906</v>
      </c>
      <c r="L29" s="23">
        <f>SUM(EASTERNFL:VALENCIA!L29)</f>
        <v>-0.22</v>
      </c>
      <c r="M29" s="23">
        <f>SUM(EASTERNFL:VALENCIA!M29)</f>
        <v>168024149.73089907</v>
      </c>
      <c r="N29" s="23"/>
      <c r="O29" s="23">
        <f>SUM(EASTERNFL:VALENCIA!O29)</f>
        <v>663223855</v>
      </c>
      <c r="P29" s="23">
        <f t="shared" si="5"/>
        <v>831248005</v>
      </c>
      <c r="Q29" s="97"/>
      <c r="R29" s="32"/>
      <c r="S29" s="106"/>
      <c r="U29" s="102">
        <f t="shared" ref="U29:U35" si="8">M29</f>
        <v>168024149.73089907</v>
      </c>
      <c r="V29" s="102">
        <f t="shared" si="6"/>
        <v>0.26910093426704407</v>
      </c>
      <c r="W29" s="103">
        <f t="shared" ref="W29:W35" si="9">O29</f>
        <v>663223855</v>
      </c>
      <c r="X29" s="102">
        <f t="shared" si="7"/>
        <v>0</v>
      </c>
    </row>
    <row r="30" spans="1:25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8"/>
      <c r="K30" s="23">
        <f>SUM(EASTERNFL:VALENCIA!K30)</f>
        <v>458026577.54910094</v>
      </c>
      <c r="L30" s="23">
        <f>SUM(EASTERNFL:VALENCIA!L30)</f>
        <v>0.6100000000000001</v>
      </c>
      <c r="M30" s="23">
        <f>SUM(EASTERNFL:VALENCIA!M30)</f>
        <v>458026578.15910095</v>
      </c>
      <c r="N30" s="23"/>
      <c r="O30" s="23">
        <f>SUM(EASTERNFL:VALENCIA!O30)</f>
        <v>251884214</v>
      </c>
      <c r="P30" s="23">
        <f t="shared" si="5"/>
        <v>709910792</v>
      </c>
      <c r="Q30" s="97"/>
      <c r="R30" s="32"/>
      <c r="S30" s="106"/>
      <c r="U30" s="102">
        <f t="shared" si="8"/>
        <v>458026578.15910095</v>
      </c>
      <c r="V30" s="102">
        <f t="shared" si="6"/>
        <v>-0.15910094976425171</v>
      </c>
      <c r="W30" s="103">
        <f t="shared" si="9"/>
        <v>251884214</v>
      </c>
      <c r="X30" s="102">
        <f t="shared" si="7"/>
        <v>0</v>
      </c>
    </row>
    <row r="31" spans="1:25">
      <c r="B31" s="41"/>
      <c r="C31" s="82"/>
      <c r="D31" s="48"/>
      <c r="E31" s="48" t="s">
        <v>41</v>
      </c>
      <c r="F31" s="54"/>
      <c r="G31" s="47"/>
      <c r="H31" s="47"/>
      <c r="I31" s="47"/>
      <c r="J31" s="48"/>
      <c r="K31" s="23">
        <f>SUM(EASTERNFL:VALENCIA!K31)</f>
        <v>290151.5</v>
      </c>
      <c r="L31" s="23">
        <f>SUM(EASTERNFL:VALENCIA!L31)</f>
        <v>0.25</v>
      </c>
      <c r="M31" s="23">
        <f>SUM(EASTERNFL:VALENCIA!M31)</f>
        <v>290151.75</v>
      </c>
      <c r="N31" s="23"/>
      <c r="O31" s="23">
        <f>SUM(EASTERNFL:VALENCIA!O31)</f>
        <v>0</v>
      </c>
      <c r="P31" s="23">
        <f t="shared" si="5"/>
        <v>290152</v>
      </c>
      <c r="Q31" s="97"/>
      <c r="R31" s="32"/>
      <c r="S31" s="106"/>
      <c r="W31" s="103"/>
    </row>
    <row r="32" spans="1:25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8"/>
      <c r="K32" s="23">
        <f>SUM(EASTERNFL:VALENCIA!K32)</f>
        <v>32799</v>
      </c>
      <c r="L32" s="23">
        <f>SUM(EASTERNFL:VALENCIA!L32)</f>
        <v>8715727.5199999996</v>
      </c>
      <c r="M32" s="23">
        <f>SUM(EASTERNFL:VALENCIA!M32)</f>
        <v>8748526.5199999996</v>
      </c>
      <c r="N32" s="23"/>
      <c r="O32" s="23">
        <f>SUM(EASTERNFL:VALENCIA!O32)</f>
        <v>2317735</v>
      </c>
      <c r="P32" s="23">
        <f t="shared" si="5"/>
        <v>11066262</v>
      </c>
      <c r="Q32" s="97"/>
      <c r="R32" s="32"/>
      <c r="S32" s="106"/>
      <c r="U32" s="102">
        <f t="shared" si="8"/>
        <v>8748526.5199999996</v>
      </c>
      <c r="V32" s="102">
        <f t="shared" si="6"/>
        <v>0.48000000044703484</v>
      </c>
      <c r="W32" s="103">
        <f t="shared" si="9"/>
        <v>2317735</v>
      </c>
      <c r="X32" s="102">
        <f t="shared" si="7"/>
        <v>0</v>
      </c>
    </row>
    <row r="33" spans="1:25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8"/>
      <c r="K33" s="23">
        <f>SUM(EASTERNFL:VALENCIA!K33)</f>
        <v>3479791433.9700007</v>
      </c>
      <c r="L33" s="23">
        <f>SUM(EASTERNFL:VALENCIA!L33)</f>
        <v>0.13</v>
      </c>
      <c r="M33" s="23">
        <f>SUM(EASTERNFL:VALENCIA!M33)</f>
        <v>3479791434.1000009</v>
      </c>
      <c r="N33" s="23"/>
      <c r="O33" s="23">
        <f>SUM(EASTERNFL:VALENCIA!O33)</f>
        <v>51159463.230000004</v>
      </c>
      <c r="P33" s="23">
        <f t="shared" si="5"/>
        <v>3530950897</v>
      </c>
      <c r="Q33" s="97"/>
      <c r="R33" s="32"/>
      <c r="S33" s="106"/>
      <c r="U33" s="102">
        <f t="shared" si="8"/>
        <v>3479791434.1000009</v>
      </c>
      <c r="V33" s="102">
        <f t="shared" si="6"/>
        <v>-0.10000085830688477</v>
      </c>
      <c r="W33" s="103">
        <f t="shared" si="9"/>
        <v>51159463.230000004</v>
      </c>
      <c r="X33" s="102">
        <f t="shared" si="7"/>
        <v>-0.23000000417232513</v>
      </c>
    </row>
    <row r="34" spans="1:25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8"/>
      <c r="K34" s="23">
        <f>SUM(EASTERNFL:VALENCIA!K34)</f>
        <v>702109264.06000018</v>
      </c>
      <c r="L34" s="23">
        <f>SUM(EASTERNFL:VALENCIA!L34)</f>
        <v>-0.43</v>
      </c>
      <c r="M34" s="23">
        <f>SUM(EASTERNFL:VALENCIA!M34)</f>
        <v>702109263.63000011</v>
      </c>
      <c r="N34" s="23"/>
      <c r="O34" s="23">
        <f>SUM(EASTERNFL:VALENCIA!O34)</f>
        <v>31091123.5</v>
      </c>
      <c r="P34" s="23">
        <f t="shared" si="5"/>
        <v>733200388</v>
      </c>
      <c r="Q34" s="97"/>
      <c r="R34" s="32"/>
      <c r="S34" s="106"/>
      <c r="U34" s="102">
        <f t="shared" si="8"/>
        <v>702109263.63000011</v>
      </c>
      <c r="V34" s="102">
        <f t="shared" si="6"/>
        <v>0.36999988555908203</v>
      </c>
      <c r="W34" s="103">
        <f t="shared" si="9"/>
        <v>31091123.5</v>
      </c>
      <c r="X34" s="102">
        <f t="shared" si="7"/>
        <v>0.5</v>
      </c>
    </row>
    <row r="35" spans="1:25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8"/>
      <c r="K35" s="24">
        <f>SUM(EASTERNFL:VALENCIA!K35)</f>
        <v>3775250.93</v>
      </c>
      <c r="L35" s="24">
        <f>SUM(EASTERNFL:VALENCIA!L35)</f>
        <v>0</v>
      </c>
      <c r="M35" s="24">
        <f>SUM(EASTERNFL:VALENCIA!M35)</f>
        <v>3775250.93</v>
      </c>
      <c r="N35" s="24"/>
      <c r="O35" s="24">
        <f>SUM(EASTERNFL:VALENCIA!O35)</f>
        <v>13587251</v>
      </c>
      <c r="P35" s="24">
        <f t="shared" si="5"/>
        <v>17362502</v>
      </c>
      <c r="Q35" s="97"/>
      <c r="R35" s="32"/>
      <c r="S35" s="106"/>
      <c r="U35" s="102">
        <f t="shared" si="8"/>
        <v>3775250.93</v>
      </c>
      <c r="V35" s="102">
        <f t="shared" si="6"/>
        <v>6.9999999832361937E-2</v>
      </c>
      <c r="W35" s="103">
        <f t="shared" si="9"/>
        <v>13587251</v>
      </c>
      <c r="X35" s="102">
        <f t="shared" si="7"/>
        <v>0</v>
      </c>
    </row>
    <row r="36" spans="1:25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52"/>
      <c r="K36" s="32"/>
      <c r="L36" s="61"/>
      <c r="M36" s="32"/>
      <c r="N36" s="65"/>
      <c r="O36" s="61"/>
      <c r="P36" s="61"/>
      <c r="Q36" s="61"/>
      <c r="R36" s="32"/>
      <c r="S36" s="11"/>
      <c r="T36" s="12"/>
      <c r="U36" s="13"/>
      <c r="V36" s="13"/>
      <c r="W36" s="14"/>
      <c r="X36" s="13"/>
      <c r="Y36" s="136"/>
    </row>
    <row r="37" spans="1:25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8"/>
      <c r="K37" s="69">
        <f t="array" ref="K37">SUM(ROUND(K28:K35,0))</f>
        <v>5424472798</v>
      </c>
      <c r="L37" s="69">
        <f t="array" ref="L37">SUM(ROUND(L28:L35,0))</f>
        <v>69117204</v>
      </c>
      <c r="M37" s="69">
        <f t="array" ref="M37">SUM(ROUND(M28:M35,0))</f>
        <v>5493590001</v>
      </c>
      <c r="N37" s="61"/>
      <c r="O37" s="69">
        <f t="array" ref="O37">SUM(ROUND(O28:O35,0))</f>
        <v>1025465484</v>
      </c>
      <c r="P37" s="69">
        <f t="array" ref="P37">SUM(ROUND(P28:P35,0))</f>
        <v>6519055485</v>
      </c>
      <c r="Q37" s="61"/>
      <c r="R37" s="32"/>
      <c r="S37" s="106"/>
      <c r="U37" s="15">
        <f>SUM(U28:U35)</f>
        <v>5493299847.8796349</v>
      </c>
      <c r="V37" s="15">
        <f>M37-U37</f>
        <v>290153.12036514282</v>
      </c>
      <c r="W37" s="16">
        <f>SUM(W28:W35)</f>
        <v>1025465483.73</v>
      </c>
      <c r="X37" s="15">
        <f>W37-O37</f>
        <v>-0.26999998092651367</v>
      </c>
    </row>
    <row r="38" spans="1:25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52"/>
      <c r="K38" s="64"/>
      <c r="L38" s="71"/>
      <c r="M38" s="64"/>
      <c r="N38" s="66"/>
      <c r="O38" s="71"/>
      <c r="P38" s="71"/>
      <c r="Q38" s="71"/>
      <c r="R38" s="110"/>
      <c r="S38" s="11"/>
      <c r="T38" s="12"/>
      <c r="U38" s="13"/>
      <c r="V38" s="13"/>
      <c r="W38" s="14"/>
      <c r="X38" s="13"/>
      <c r="Y38" s="136"/>
    </row>
    <row r="39" spans="1:25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8"/>
      <c r="K39" s="94">
        <f>SUM(K25+K37)</f>
        <v>6518594285</v>
      </c>
      <c r="L39" s="17">
        <f>SUM(L25+L37)</f>
        <v>906419</v>
      </c>
      <c r="M39" s="94">
        <f>SUM(M25+M37)</f>
        <v>6519500705</v>
      </c>
      <c r="N39" s="67"/>
      <c r="O39" s="17">
        <f>SUM(O25+O37)</f>
        <v>1316840209</v>
      </c>
      <c r="P39" s="17">
        <f>SUM(P25+P37)</f>
        <v>7836340914</v>
      </c>
      <c r="Q39" s="88"/>
      <c r="R39" s="116"/>
      <c r="S39" s="106"/>
      <c r="U39" s="15">
        <f>U25+U37</f>
        <v>6519210550.73983</v>
      </c>
      <c r="V39" s="15">
        <f>M39-U39</f>
        <v>290154.26016998291</v>
      </c>
      <c r="W39" s="16">
        <f>W25+W37</f>
        <v>1316840208.24</v>
      </c>
      <c r="X39" s="15">
        <f>W39-O39</f>
        <v>-0.75999999046325684</v>
      </c>
    </row>
    <row r="40" spans="1:25" ht="13.5" thickTop="1">
      <c r="B40" s="42"/>
      <c r="C40" s="78"/>
      <c r="D40" s="46"/>
      <c r="E40" s="48"/>
      <c r="F40" s="54"/>
      <c r="G40" s="47"/>
      <c r="H40" s="47"/>
      <c r="I40" s="47"/>
      <c r="J40" s="48"/>
      <c r="K40" s="126"/>
      <c r="L40" s="127"/>
      <c r="M40" s="126"/>
      <c r="N40" s="67"/>
      <c r="O40" s="127"/>
      <c r="P40" s="127"/>
      <c r="Q40" s="88"/>
      <c r="R40" s="116"/>
      <c r="S40" s="106"/>
      <c r="U40" s="125"/>
      <c r="V40" s="125"/>
      <c r="W40" s="103"/>
      <c r="X40" s="125"/>
    </row>
    <row r="41" spans="1:25">
      <c r="B41" s="42"/>
      <c r="C41" s="78"/>
      <c r="D41" s="129" t="s">
        <v>65</v>
      </c>
      <c r="E41" s="130"/>
      <c r="F41" s="131"/>
      <c r="G41" s="27"/>
      <c r="H41" s="27"/>
      <c r="I41" s="27"/>
      <c r="J41" s="130"/>
      <c r="K41" s="132"/>
      <c r="L41" s="132"/>
      <c r="M41" s="132"/>
      <c r="N41" s="133"/>
      <c r="O41" s="132"/>
      <c r="P41" s="127"/>
      <c r="Q41" s="88"/>
      <c r="R41" s="116"/>
      <c r="S41" s="106"/>
      <c r="U41" s="125"/>
      <c r="V41" s="125"/>
      <c r="W41" s="103"/>
      <c r="X41" s="125"/>
    </row>
    <row r="42" spans="1:25">
      <c r="B42" s="42"/>
      <c r="C42" s="78"/>
      <c r="D42" s="130" t="s">
        <v>66</v>
      </c>
      <c r="E42" s="130"/>
      <c r="F42" s="131"/>
      <c r="G42" s="27"/>
      <c r="H42" s="27"/>
      <c r="I42" s="27"/>
      <c r="J42" s="130"/>
      <c r="K42" s="23">
        <f>SUM(EASTERNFL:VALENCIA!K42)</f>
        <v>0</v>
      </c>
      <c r="L42" s="23">
        <f>SUM(EASTERNFL:VALENCIA!L42)</f>
        <v>0</v>
      </c>
      <c r="M42" s="23">
        <f>SUM(EASTERNFL:VALENCIA!M42)</f>
        <v>0</v>
      </c>
      <c r="N42" s="23">
        <f>SUM(EASTERNFL:VALENCIA!N42)</f>
        <v>0</v>
      </c>
      <c r="O42" s="23">
        <f>SUM(EASTERNFL:VALENCIA!O42)</f>
        <v>0</v>
      </c>
      <c r="P42" s="23">
        <f>ROUND(O42,0)+ROUND(M42,0)</f>
        <v>0</v>
      </c>
      <c r="Q42" s="88"/>
      <c r="R42" s="116"/>
      <c r="S42" s="106"/>
      <c r="U42" s="125"/>
      <c r="V42" s="125"/>
      <c r="W42" s="103"/>
      <c r="X42" s="125"/>
    </row>
    <row r="43" spans="1:25">
      <c r="B43" s="42"/>
      <c r="C43" s="78"/>
      <c r="D43" s="130" t="s">
        <v>177</v>
      </c>
      <c r="E43" s="130"/>
      <c r="F43" s="131"/>
      <c r="G43" s="27"/>
      <c r="H43" s="27"/>
      <c r="I43" s="27"/>
      <c r="J43" s="130"/>
      <c r="K43" s="23">
        <f>SUM(EASTERNFL:VALENCIA!K43)</f>
        <v>447514675.30000001</v>
      </c>
      <c r="L43" s="23">
        <f>SUM(EASTERNFL:VALENCIA!L43)</f>
        <v>0</v>
      </c>
      <c r="M43" s="23">
        <f>SUM(EASTERNFL:VALENCIA!M43)</f>
        <v>447514675.30000001</v>
      </c>
      <c r="N43" s="23">
        <f>SUM(EASTERNFL:VALENCIA!N43)</f>
        <v>0</v>
      </c>
      <c r="O43" s="23">
        <f>SUM(EASTERNFL:VALENCIA!O43)</f>
        <v>0</v>
      </c>
      <c r="P43" s="23">
        <f t="shared" ref="P43:P44" si="10">ROUND(O43,0)+ROUND(M43,0)</f>
        <v>447514675</v>
      </c>
      <c r="Q43" s="88"/>
      <c r="R43" s="116"/>
      <c r="S43" s="106"/>
      <c r="U43" s="125"/>
      <c r="V43" s="125"/>
      <c r="W43" s="103"/>
      <c r="X43" s="125"/>
    </row>
    <row r="44" spans="1:25">
      <c r="B44" s="42"/>
      <c r="C44" s="78"/>
      <c r="D44" s="130" t="s">
        <v>178</v>
      </c>
      <c r="E44" s="130"/>
      <c r="F44" s="131"/>
      <c r="G44" s="27"/>
      <c r="H44" s="27"/>
      <c r="I44" s="27"/>
      <c r="J44" s="130"/>
      <c r="K44" s="23">
        <f>SUM(EASTERNFL:VALENCIA!K44)</f>
        <v>83970033.13000001</v>
      </c>
      <c r="L44" s="23">
        <f>SUM(EASTERNFL:VALENCIA!L44)</f>
        <v>0</v>
      </c>
      <c r="M44" s="23">
        <f>SUM(EASTERNFL:VALENCIA!M44)</f>
        <v>83970033.13000001</v>
      </c>
      <c r="N44" s="23">
        <f>SUM(EASTERNFL:VALENCIA!N44)</f>
        <v>0</v>
      </c>
      <c r="O44" s="23">
        <f>SUM(EASTERNFL:VALENCIA!O44)</f>
        <v>0</v>
      </c>
      <c r="P44" s="23">
        <f t="shared" si="10"/>
        <v>83970033</v>
      </c>
      <c r="Q44" s="88"/>
      <c r="R44" s="116"/>
      <c r="S44" s="106"/>
      <c r="U44" s="125"/>
      <c r="V44" s="125"/>
      <c r="W44" s="103"/>
      <c r="X44" s="125"/>
    </row>
    <row r="45" spans="1:25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51997</v>
      </c>
      <c r="L45" s="138">
        <v>0</v>
      </c>
      <c r="M45" s="23">
        <f>SUM(EASTERNFL:VALENCIA!M45)</f>
        <v>2895786</v>
      </c>
      <c r="N45" s="23">
        <f>SUM(EASTERNFL:VALENCIA!N45)</f>
        <v>0</v>
      </c>
      <c r="O45" s="23">
        <f>SUM(EASTERNFL:VALENCIA!O45)</f>
        <v>0</v>
      </c>
      <c r="P45" s="23">
        <f t="shared" ref="P45" si="11">ROUND(O45,0)+ROUND(M45,0)</f>
        <v>2895786</v>
      </c>
      <c r="Q45" s="88"/>
      <c r="R45" s="116"/>
      <c r="T45" s="25"/>
      <c r="U45" s="25"/>
      <c r="V45" s="25"/>
      <c r="W45" s="25"/>
      <c r="X45" s="25"/>
      <c r="Y45" s="25"/>
    </row>
    <row r="46" spans="1:25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24">
        <f>SUM(EASTERNFL:VALENCIA!K45)</f>
        <v>2895786</v>
      </c>
      <c r="L46" s="24">
        <f>SUM(EASTERNFL:VALENCIA!L45)</f>
        <v>0</v>
      </c>
      <c r="M46" s="23">
        <f>SUM(EASTERNFL:VALENCIA!M46)</f>
        <v>0</v>
      </c>
      <c r="N46" s="23">
        <f>SUM(EASTERNFL:VALENCIA!N46)</f>
        <v>0</v>
      </c>
      <c r="O46" s="23">
        <f>SUM(EASTERNFL:VALENCIA!O46)</f>
        <v>0</v>
      </c>
      <c r="P46" s="23">
        <f t="shared" ref="P46" si="12">ROUND(O46,0)+ROUND(M46,0)</f>
        <v>0</v>
      </c>
      <c r="Q46" s="88"/>
      <c r="R46" s="116"/>
      <c r="S46" s="106"/>
      <c r="U46" s="125">
        <f>P46</f>
        <v>0</v>
      </c>
      <c r="V46" s="125"/>
      <c r="W46" s="103"/>
      <c r="X46" s="125"/>
    </row>
    <row r="47" spans="1:25" ht="7.5" customHeight="1">
      <c r="B47" s="42"/>
      <c r="C47" s="78"/>
      <c r="D47" s="129"/>
      <c r="E47" s="130"/>
      <c r="F47" s="131"/>
      <c r="G47" s="27"/>
      <c r="H47" s="27"/>
      <c r="I47" s="27"/>
      <c r="J47" s="130"/>
      <c r="K47" s="132"/>
      <c r="L47" s="132"/>
      <c r="M47" s="132"/>
      <c r="N47" s="133"/>
      <c r="O47" s="132"/>
      <c r="P47" s="61"/>
      <c r="Q47" s="88"/>
      <c r="R47" s="116"/>
      <c r="S47" s="106"/>
      <c r="U47" s="125"/>
      <c r="V47" s="125"/>
      <c r="W47" s="103"/>
      <c r="X47" s="125"/>
    </row>
    <row r="48" spans="1:25" ht="15.75" customHeight="1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130"/>
      <c r="K48" s="134">
        <f>SUM(K42:K46)</f>
        <v>534432491.43000001</v>
      </c>
      <c r="L48" s="134">
        <f>SUM(L42:L46)</f>
        <v>0</v>
      </c>
      <c r="M48" s="134">
        <f>SUM(M42:M46)</f>
        <v>534380494.43000001</v>
      </c>
      <c r="N48" s="133"/>
      <c r="O48" s="134">
        <f>SUM(O42:O46)</f>
        <v>0</v>
      </c>
      <c r="P48" s="18">
        <f>SUM(P42:P46,0)</f>
        <v>534380494</v>
      </c>
      <c r="Q48" s="88"/>
      <c r="R48" s="116"/>
      <c r="S48" s="106"/>
      <c r="U48" s="125">
        <f>P48</f>
        <v>534380494</v>
      </c>
      <c r="V48" s="125"/>
      <c r="W48" s="103"/>
      <c r="X48" s="125"/>
    </row>
    <row r="49" spans="1:25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130"/>
      <c r="K49" s="134">
        <f>K39+K48</f>
        <v>7053026776.4300003</v>
      </c>
      <c r="L49" s="134">
        <f>L39+L48</f>
        <v>906419</v>
      </c>
      <c r="M49" s="134">
        <f>M39+M48</f>
        <v>7053881199.4300003</v>
      </c>
      <c r="N49" s="133"/>
      <c r="O49" s="134">
        <f>O39+O48</f>
        <v>1316840209</v>
      </c>
      <c r="P49" s="17">
        <f>SUM(M49+O49)</f>
        <v>8370721408.4300003</v>
      </c>
      <c r="Q49" s="71"/>
      <c r="R49" s="110"/>
      <c r="S49" s="11"/>
      <c r="T49" s="12"/>
      <c r="U49" s="13"/>
      <c r="V49" s="13"/>
      <c r="W49" s="14"/>
      <c r="X49" s="13"/>
      <c r="Y49" s="136"/>
    </row>
    <row r="50" spans="1:25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52"/>
      <c r="K50" s="66"/>
      <c r="L50" s="71"/>
      <c r="M50" s="66"/>
      <c r="N50" s="66"/>
      <c r="O50" s="71"/>
      <c r="P50" s="71"/>
      <c r="Q50" s="71"/>
      <c r="R50" s="110"/>
      <c r="S50" s="11"/>
      <c r="T50" s="12"/>
      <c r="U50" s="13"/>
      <c r="V50" s="13"/>
      <c r="W50" s="14"/>
      <c r="X50" s="13"/>
      <c r="Y50" s="136"/>
    </row>
    <row r="51" spans="1:25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68"/>
      <c r="M51" s="68"/>
      <c r="N51" s="68"/>
      <c r="O51" s="68"/>
      <c r="P51" s="68"/>
      <c r="Q51" s="68"/>
      <c r="R51" s="121"/>
      <c r="S51" s="106"/>
      <c r="T51" s="19"/>
      <c r="W51" s="103"/>
    </row>
    <row r="52" spans="1:25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68"/>
      <c r="M52" s="33"/>
      <c r="N52" s="68"/>
      <c r="O52" s="68"/>
      <c r="P52" s="68"/>
      <c r="Q52" s="68"/>
      <c r="R52" s="121"/>
      <c r="S52" s="106"/>
      <c r="T52" s="19"/>
      <c r="W52" s="103"/>
    </row>
    <row r="53" spans="1:25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22">
        <f>SUM(EASTERNFL:VALENCIA!K52)</f>
        <v>0</v>
      </c>
      <c r="L53" s="22">
        <f>SUM(EASTERNFL:VALENCIA!L52)</f>
        <v>0</v>
      </c>
      <c r="M53" s="22">
        <f>SUM(EASTERNFL:VALENCIA!M53)</f>
        <v>63507809.00999999</v>
      </c>
      <c r="N53" s="22">
        <f>SUM(EASTERNFL:VALENCIA!N52)</f>
        <v>0</v>
      </c>
      <c r="O53" s="22">
        <f>SUM(EASTERNFL:VALENCIA!O53)</f>
        <v>2905501.85</v>
      </c>
      <c r="P53" s="22">
        <f t="shared" ref="P53:P61" si="13">ROUND(O53,0)+ROUND(M53,0)</f>
        <v>66413311</v>
      </c>
      <c r="Q53" s="81"/>
      <c r="R53" s="124"/>
      <c r="S53" s="106"/>
      <c r="T53" s="19"/>
      <c r="U53" s="102">
        <f>M53</f>
        <v>63507809.00999999</v>
      </c>
      <c r="V53" s="102">
        <f t="shared" ref="V53:V72" si="14">ROUND(U53,0)-U53</f>
        <v>-9.9999904632568359E-3</v>
      </c>
      <c r="W53" s="103">
        <f>O53</f>
        <v>2905501.85</v>
      </c>
      <c r="X53" s="102">
        <f t="shared" ref="X53:X72" si="15">ROUND(W53,0)-W53</f>
        <v>0.14999999990686774</v>
      </c>
    </row>
    <row r="54" spans="1:25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23">
        <f>SUM(EASTERNFL:VALENCIA!K53)</f>
        <v>78754214.420000002</v>
      </c>
      <c r="L54" s="23">
        <f>SUM(EASTERNFL:VALENCIA!L53)</f>
        <v>-15246405.41</v>
      </c>
      <c r="M54" s="22">
        <f>SUM(EASTERNFL:VALENCIA!M54)</f>
        <v>277698.27999999997</v>
      </c>
      <c r="N54" s="22">
        <f>SUM(EASTERNFL:VALENCIA!N53)</f>
        <v>0</v>
      </c>
      <c r="O54" s="22">
        <f>SUM(EASTERNFL:VALENCIA!O54)</f>
        <v>294922</v>
      </c>
      <c r="P54" s="23">
        <f t="shared" si="13"/>
        <v>572620</v>
      </c>
      <c r="Q54" s="97"/>
      <c r="R54" s="32"/>
      <c r="S54" s="106"/>
      <c r="T54" s="19"/>
      <c r="U54" s="102">
        <f t="shared" ref="U54:U72" si="16">M54</f>
        <v>277698.27999999997</v>
      </c>
      <c r="V54" s="102">
        <f t="shared" si="14"/>
        <v>-0.27999999996973202</v>
      </c>
      <c r="W54" s="103">
        <f t="shared" ref="W54:W72" si="17">O54</f>
        <v>294922</v>
      </c>
      <c r="X54" s="102">
        <f t="shared" si="15"/>
        <v>0</v>
      </c>
    </row>
    <row r="55" spans="1:25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23">
        <f>SUM(EASTERNFL:VALENCIA!K54)</f>
        <v>277698.27999999997</v>
      </c>
      <c r="L55" s="23">
        <f>SUM(EASTERNFL:VALENCIA!L54)</f>
        <v>0</v>
      </c>
      <c r="M55" s="22">
        <f>SUM(EASTERNFL:VALENCIA!M55)</f>
        <v>67437668.850000009</v>
      </c>
      <c r="N55" s="22">
        <f>SUM(EASTERNFL:VALENCIA!N54)</f>
        <v>0</v>
      </c>
      <c r="O55" s="22">
        <f>SUM(EASTERNFL:VALENCIA!O55)</f>
        <v>0</v>
      </c>
      <c r="P55" s="23">
        <f t="shared" si="13"/>
        <v>67437669</v>
      </c>
      <c r="Q55" s="97"/>
      <c r="R55" s="32"/>
      <c r="S55" s="106"/>
      <c r="T55" s="19"/>
      <c r="U55" s="102">
        <f t="shared" si="16"/>
        <v>67437668.850000009</v>
      </c>
      <c r="V55" s="102">
        <f t="shared" si="14"/>
        <v>0.14999999105930328</v>
      </c>
      <c r="W55" s="103">
        <f t="shared" si="17"/>
        <v>0</v>
      </c>
      <c r="X55" s="102">
        <f t="shared" si="15"/>
        <v>0</v>
      </c>
    </row>
    <row r="56" spans="1:25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23">
        <f>SUM(EASTERNFL:VALENCIA!K55)</f>
        <v>54319189.419999994</v>
      </c>
      <c r="L56" s="23">
        <f>SUM(EASTERNFL:VALENCIA!L55)</f>
        <v>13118479.43</v>
      </c>
      <c r="M56" s="22">
        <f>SUM(EASTERNFL:VALENCIA!M56)</f>
        <v>12627447.169999998</v>
      </c>
      <c r="N56" s="22">
        <f>SUM(EASTERNFL:VALENCIA!N55)</f>
        <v>0</v>
      </c>
      <c r="O56" s="22">
        <f>SUM(EASTERNFL:VALENCIA!O56)</f>
        <v>0</v>
      </c>
      <c r="P56" s="23">
        <f t="shared" si="13"/>
        <v>12627447</v>
      </c>
      <c r="Q56" s="97"/>
      <c r="R56" s="32"/>
      <c r="S56" s="106"/>
      <c r="T56" s="19"/>
      <c r="U56" s="102">
        <f t="shared" si="16"/>
        <v>12627447.169999998</v>
      </c>
      <c r="V56" s="102">
        <f t="shared" si="14"/>
        <v>-0.16999999806284904</v>
      </c>
      <c r="W56" s="103">
        <f t="shared" si="17"/>
        <v>0</v>
      </c>
      <c r="X56" s="102">
        <f t="shared" si="15"/>
        <v>0</v>
      </c>
    </row>
    <row r="57" spans="1:25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23">
        <f>SUM(EASTERNFL:VALENCIA!K56)</f>
        <v>12627446.759999998</v>
      </c>
      <c r="L57" s="23">
        <f>SUM(EASTERNFL:VALENCIA!L56)</f>
        <v>0.41</v>
      </c>
      <c r="M57" s="22">
        <f>SUM(EASTERNFL:VALENCIA!M57)</f>
        <v>4341976.7</v>
      </c>
      <c r="N57" s="22">
        <f>SUM(EASTERNFL:VALENCIA!N56)</f>
        <v>0</v>
      </c>
      <c r="O57" s="22">
        <f>SUM(EASTERNFL:VALENCIA!O57)</f>
        <v>0</v>
      </c>
      <c r="P57" s="23">
        <f t="shared" si="13"/>
        <v>4341977</v>
      </c>
      <c r="Q57" s="97"/>
      <c r="R57" s="32"/>
      <c r="S57" s="106"/>
      <c r="U57" s="102">
        <f t="shared" si="16"/>
        <v>4341976.7</v>
      </c>
      <c r="V57" s="102">
        <f t="shared" si="14"/>
        <v>0.29999999981373549</v>
      </c>
      <c r="W57" s="103">
        <f t="shared" si="17"/>
        <v>0</v>
      </c>
      <c r="X57" s="102">
        <f t="shared" si="15"/>
        <v>0</v>
      </c>
    </row>
    <row r="58" spans="1:25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23">
        <f>SUM(EASTERNFL:VALENCIA!K57)</f>
        <v>4341976.7</v>
      </c>
      <c r="L58" s="23">
        <f>SUM(EASTERNFL:VALENCIA!L57)</f>
        <v>0</v>
      </c>
      <c r="M58" s="22">
        <f>SUM(EASTERNFL:VALENCIA!M58)</f>
        <v>10648093.469999999</v>
      </c>
      <c r="N58" s="22">
        <f>SUM(EASTERNFL:VALENCIA!N57)</f>
        <v>0</v>
      </c>
      <c r="O58" s="22">
        <f>SUM(EASTERNFL:VALENCIA!O58)</f>
        <v>13323285.310000001</v>
      </c>
      <c r="P58" s="23">
        <f t="shared" si="13"/>
        <v>23971378</v>
      </c>
      <c r="Q58" s="97"/>
      <c r="R58" s="32"/>
      <c r="S58" s="106"/>
      <c r="T58" s="19"/>
      <c r="U58" s="102">
        <f t="shared" si="16"/>
        <v>10648093.469999999</v>
      </c>
      <c r="V58" s="102">
        <f t="shared" si="14"/>
        <v>-0.4699999988079071</v>
      </c>
      <c r="W58" s="103">
        <f t="shared" si="17"/>
        <v>13323285.310000001</v>
      </c>
      <c r="X58" s="102">
        <f t="shared" si="15"/>
        <v>-0.31000000052154064</v>
      </c>
    </row>
    <row r="59" spans="1:25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23">
        <f>SUM(EASTERNFL:VALENCIA!K58)</f>
        <v>10648093.469999999</v>
      </c>
      <c r="L59" s="23">
        <f>SUM(EASTERNFL:VALENCIA!L58)</f>
        <v>0</v>
      </c>
      <c r="M59" s="22">
        <f>SUM(EASTERNFL:VALENCIA!M59)</f>
        <v>52430351.899999984</v>
      </c>
      <c r="N59" s="22">
        <f>SUM(EASTERNFL:VALENCIA!N58)</f>
        <v>0</v>
      </c>
      <c r="O59" s="22">
        <f>SUM(EASTERNFL:VALENCIA!O59)</f>
        <v>2934512.26</v>
      </c>
      <c r="P59" s="23">
        <f t="shared" si="13"/>
        <v>55364864</v>
      </c>
      <c r="Q59" s="97"/>
      <c r="R59" s="32"/>
      <c r="S59" s="106"/>
      <c r="T59" s="19"/>
      <c r="U59" s="102">
        <f t="shared" si="16"/>
        <v>52430351.899999984</v>
      </c>
      <c r="V59" s="102">
        <f t="shared" si="14"/>
        <v>0.10000001639127731</v>
      </c>
      <c r="W59" s="103">
        <f t="shared" si="17"/>
        <v>2934512.26</v>
      </c>
      <c r="X59" s="102">
        <f t="shared" si="15"/>
        <v>-0.25999999977648258</v>
      </c>
    </row>
    <row r="60" spans="1:25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23">
        <f>SUM(EASTERNFL:VALENCIA!K59)</f>
        <v>52430351.849999987</v>
      </c>
      <c r="L60" s="23">
        <f>SUM(EASTERNFL:VALENCIA!L59)</f>
        <v>0.05</v>
      </c>
      <c r="M60" s="22">
        <f>SUM(EASTERNFL:VALENCIA!M60)</f>
        <v>23847127.440000001</v>
      </c>
      <c r="N60" s="22">
        <f>SUM(EASTERNFL:VALENCIA!N59)</f>
        <v>0</v>
      </c>
      <c r="O60" s="22">
        <f>SUM(EASTERNFL:VALENCIA!O60)</f>
        <v>267149</v>
      </c>
      <c r="P60" s="23">
        <f t="shared" si="13"/>
        <v>24114276</v>
      </c>
      <c r="Q60" s="97"/>
      <c r="R60" s="32"/>
      <c r="S60" s="106"/>
      <c r="T60" s="19"/>
      <c r="U60" s="102">
        <f t="shared" si="16"/>
        <v>23847127.440000001</v>
      </c>
      <c r="V60" s="102">
        <f t="shared" si="14"/>
        <v>-0.44000000134110451</v>
      </c>
      <c r="W60" s="103">
        <f t="shared" si="17"/>
        <v>267149</v>
      </c>
      <c r="X60" s="102">
        <f t="shared" si="15"/>
        <v>0</v>
      </c>
    </row>
    <row r="61" spans="1:25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23">
        <f>SUM(EASTERNFL:VALENCIA!K60)</f>
        <v>23847127.010000002</v>
      </c>
      <c r="L61" s="23">
        <f>SUM(EASTERNFL:VALENCIA!L60)</f>
        <v>0.43</v>
      </c>
      <c r="M61" s="22">
        <f>SUM(EASTERNFL:VALENCIA!M61)</f>
        <v>116032971.73999999</v>
      </c>
      <c r="N61" s="22">
        <f>SUM(EASTERNFL:VALENCIA!N60)</f>
        <v>0</v>
      </c>
      <c r="O61" s="22">
        <f>SUM(EASTERNFL:VALENCIA!O61)</f>
        <v>7114582</v>
      </c>
      <c r="P61" s="23">
        <f t="shared" si="13"/>
        <v>123147554</v>
      </c>
      <c r="Q61" s="97"/>
      <c r="R61" s="32"/>
      <c r="S61" s="106"/>
      <c r="T61" s="19"/>
      <c r="U61" s="102">
        <f t="shared" si="16"/>
        <v>116032971.73999999</v>
      </c>
      <c r="V61" s="102">
        <f t="shared" si="14"/>
        <v>0.26000000536441803</v>
      </c>
      <c r="W61" s="103">
        <f t="shared" si="17"/>
        <v>7114582</v>
      </c>
      <c r="X61" s="102">
        <f t="shared" si="15"/>
        <v>0</v>
      </c>
    </row>
    <row r="62" spans="1:25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23">
        <f>SUM(EASTERNFL:VALENCIA!K61)</f>
        <v>113905046.42999999</v>
      </c>
      <c r="L62" s="23">
        <f>SUM(EASTERNFL:VALENCIA!L61)</f>
        <v>2127925.31</v>
      </c>
      <c r="M62" s="22">
        <f>SUM(EASTERNFL:VALENCIA!M62)</f>
        <v>0</v>
      </c>
      <c r="N62" s="22">
        <f>SUM(EASTERNFL:VALENCIA!N61)</f>
        <v>0</v>
      </c>
      <c r="O62" s="22">
        <f>SUM(EASTERNFL:VALENCIA!O62)</f>
        <v>0</v>
      </c>
      <c r="P62" s="32"/>
      <c r="Q62" s="61"/>
      <c r="R62" s="32"/>
      <c r="S62" s="106"/>
      <c r="T62" s="19"/>
      <c r="U62" s="102">
        <f t="shared" si="16"/>
        <v>0</v>
      </c>
      <c r="V62" s="102">
        <f t="shared" si="14"/>
        <v>0</v>
      </c>
      <c r="W62" s="103">
        <f t="shared" si="17"/>
        <v>0</v>
      </c>
      <c r="X62" s="102">
        <f t="shared" si="15"/>
        <v>0</v>
      </c>
    </row>
    <row r="63" spans="1:25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23">
        <f>SUM(EASTERNFL:VALENCIA!K62)</f>
        <v>0</v>
      </c>
      <c r="L63" s="23">
        <f>SUM(EASTERNFL:VALENCIA!L62)</f>
        <v>0</v>
      </c>
      <c r="M63" s="22">
        <f>SUM(EASTERNFL:VALENCIA!M63)</f>
        <v>8617434.1500000004</v>
      </c>
      <c r="N63" s="22">
        <f>SUM(EASTERNFL:VALENCIA!N62)</f>
        <v>0</v>
      </c>
      <c r="O63" s="22">
        <f>SUM(EASTERNFL:VALENCIA!O63)</f>
        <v>8331194</v>
      </c>
      <c r="P63" s="23">
        <f t="shared" ref="P63:P72" si="18">ROUND(O63,0)+ROUND(M63,0)</f>
        <v>16948628</v>
      </c>
      <c r="Q63" s="97"/>
      <c r="R63" s="32"/>
      <c r="S63" s="106"/>
      <c r="T63" s="19"/>
      <c r="U63" s="102">
        <f t="shared" si="16"/>
        <v>8617434.1500000004</v>
      </c>
      <c r="V63" s="102">
        <f t="shared" si="14"/>
        <v>-0.15000000037252903</v>
      </c>
      <c r="W63" s="103">
        <f t="shared" si="17"/>
        <v>8331194</v>
      </c>
      <c r="X63" s="102">
        <f t="shared" si="15"/>
        <v>0</v>
      </c>
    </row>
    <row r="64" spans="1:25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23">
        <f>SUM(EASTERNFL:VALENCIA!K63)</f>
        <v>8617434.1500000004</v>
      </c>
      <c r="L64" s="23">
        <f>SUM(EASTERNFL:VALENCIA!L63)</f>
        <v>0</v>
      </c>
      <c r="M64" s="22">
        <f>SUM(EASTERNFL:VALENCIA!M64)</f>
        <v>7856404.1100000003</v>
      </c>
      <c r="N64" s="22">
        <f>SUM(EASTERNFL:VALENCIA!N63)</f>
        <v>0</v>
      </c>
      <c r="O64" s="22">
        <f>SUM(EASTERNFL:VALENCIA!O64)</f>
        <v>2774557</v>
      </c>
      <c r="P64" s="23">
        <f t="shared" si="18"/>
        <v>10630961</v>
      </c>
      <c r="Q64" s="97"/>
      <c r="R64" s="32"/>
      <c r="S64" s="106"/>
      <c r="U64" s="102">
        <f t="shared" si="16"/>
        <v>7856404.1100000003</v>
      </c>
      <c r="V64" s="102">
        <f t="shared" si="14"/>
        <v>-0.11000000033527613</v>
      </c>
      <c r="W64" s="103">
        <f t="shared" si="17"/>
        <v>2774557</v>
      </c>
      <c r="X64" s="102">
        <f t="shared" si="15"/>
        <v>0</v>
      </c>
    </row>
    <row r="65" spans="1:25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23">
        <f>SUM(EASTERNFL:VALENCIA!K64)</f>
        <v>7856404.1100000003</v>
      </c>
      <c r="L65" s="23">
        <f>SUM(EASTERNFL:VALENCIA!L64)</f>
        <v>0</v>
      </c>
      <c r="M65" s="22">
        <f>SUM(EASTERNFL:VALENCIA!M65)</f>
        <v>0</v>
      </c>
      <c r="N65" s="22">
        <f>SUM(EASTERNFL:VALENCIA!N64)</f>
        <v>0</v>
      </c>
      <c r="O65" s="22">
        <f>SUM(EASTERNFL:VALENCIA!O65)</f>
        <v>0</v>
      </c>
      <c r="P65" s="23">
        <f t="shared" si="18"/>
        <v>0</v>
      </c>
      <c r="Q65" s="97"/>
      <c r="R65" s="32"/>
      <c r="S65" s="106"/>
      <c r="U65" s="102">
        <f t="shared" si="16"/>
        <v>0</v>
      </c>
      <c r="V65" s="102">
        <f t="shared" si="14"/>
        <v>0</v>
      </c>
      <c r="W65" s="103">
        <f t="shared" si="17"/>
        <v>0</v>
      </c>
      <c r="X65" s="102">
        <f t="shared" si="15"/>
        <v>0</v>
      </c>
    </row>
    <row r="66" spans="1:25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23">
        <f>SUM(EASTERNFL:VALENCIA!K65)</f>
        <v>0</v>
      </c>
      <c r="L66" s="23">
        <f>SUM(EASTERNFL:VALENCIA!L65)</f>
        <v>0</v>
      </c>
      <c r="M66" s="22">
        <f>SUM(EASTERNFL:VALENCIA!M66)</f>
        <v>2748682.6999999997</v>
      </c>
      <c r="N66" s="22">
        <f>SUM(EASTERNFL:VALENCIA!N65)</f>
        <v>0</v>
      </c>
      <c r="O66" s="22">
        <f>SUM(EASTERNFL:VALENCIA!O66)</f>
        <v>0</v>
      </c>
      <c r="P66" s="23">
        <f t="shared" si="18"/>
        <v>2748683</v>
      </c>
      <c r="Q66" s="97"/>
      <c r="R66" s="32"/>
      <c r="S66" s="106"/>
      <c r="U66" s="102">
        <f t="shared" si="16"/>
        <v>2748682.6999999997</v>
      </c>
      <c r="V66" s="102">
        <f t="shared" si="14"/>
        <v>0.30000000027939677</v>
      </c>
      <c r="W66" s="103">
        <f t="shared" si="17"/>
        <v>0</v>
      </c>
      <c r="X66" s="102">
        <f t="shared" si="15"/>
        <v>0</v>
      </c>
    </row>
    <row r="67" spans="1:25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23">
        <f>SUM(EASTERNFL:VALENCIA!K66)</f>
        <v>2748683.1699999995</v>
      </c>
      <c r="L67" s="23">
        <f>SUM(EASTERNFL:VALENCIA!L66)</f>
        <v>-0.47</v>
      </c>
      <c r="M67" s="22">
        <f>SUM(EASTERNFL:VALENCIA!M67)</f>
        <v>1249652.98</v>
      </c>
      <c r="N67" s="22">
        <f>SUM(EASTERNFL:VALENCIA!N66)</f>
        <v>0</v>
      </c>
      <c r="O67" s="22">
        <f>SUM(EASTERNFL:VALENCIA!O67)</f>
        <v>0</v>
      </c>
      <c r="P67" s="23">
        <f t="shared" si="18"/>
        <v>1249653</v>
      </c>
      <c r="Q67" s="97"/>
      <c r="R67" s="32"/>
      <c r="S67" s="106"/>
      <c r="U67" s="102">
        <f t="shared" si="16"/>
        <v>1249652.98</v>
      </c>
      <c r="V67" s="102">
        <f t="shared" si="14"/>
        <v>2.0000000018626451E-2</v>
      </c>
      <c r="W67" s="103">
        <f t="shared" si="17"/>
        <v>0</v>
      </c>
      <c r="X67" s="102">
        <f t="shared" si="15"/>
        <v>0</v>
      </c>
    </row>
    <row r="68" spans="1:25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23">
        <f>SUM(EASTERNFL:VALENCIA!K67)</f>
        <v>1249653.18</v>
      </c>
      <c r="L68" s="23">
        <f>SUM(EASTERNFL:VALENCIA!L67)</f>
        <v>-0.2</v>
      </c>
      <c r="M68" s="22">
        <f>SUM(EASTERNFL:VALENCIA!M68)</f>
        <v>33432002.360000003</v>
      </c>
      <c r="N68" s="22">
        <f>SUM(EASTERNFL:VALENCIA!N67)</f>
        <v>0</v>
      </c>
      <c r="O68" s="22">
        <f>SUM(EASTERNFL:VALENCIA!O68)</f>
        <v>0</v>
      </c>
      <c r="P68" s="23">
        <f t="shared" si="18"/>
        <v>33432002</v>
      </c>
      <c r="Q68" s="97"/>
      <c r="R68" s="32"/>
      <c r="S68" s="106"/>
      <c r="U68" s="102">
        <f t="shared" si="16"/>
        <v>33432002.360000003</v>
      </c>
      <c r="V68" s="102">
        <f t="shared" si="14"/>
        <v>-0.36000000312924385</v>
      </c>
      <c r="W68" s="103">
        <f t="shared" si="17"/>
        <v>0</v>
      </c>
      <c r="X68" s="102">
        <f t="shared" si="15"/>
        <v>0</v>
      </c>
    </row>
    <row r="69" spans="1:25">
      <c r="B69" s="42"/>
      <c r="C69" s="78"/>
      <c r="D69" s="48"/>
      <c r="E69" s="48"/>
      <c r="F69" s="48" t="s">
        <v>179</v>
      </c>
      <c r="G69" s="48"/>
      <c r="H69" s="48"/>
      <c r="I69" s="48"/>
      <c r="J69" s="48"/>
      <c r="K69" s="23">
        <f>SUM(EASTERNFL:VALENCIA!K68)</f>
        <v>33432002.180000003</v>
      </c>
      <c r="L69" s="23">
        <f>SUM(EASTERNFL:VALENCIA!L68)</f>
        <v>0.18</v>
      </c>
      <c r="M69" s="22">
        <f>SUM(EASTERNFL:VALENCIA!M69)</f>
        <v>0</v>
      </c>
      <c r="N69" s="22">
        <f>SUM(EASTERNFL:VALENCIA!N68)</f>
        <v>0</v>
      </c>
      <c r="O69" s="22">
        <f>SUM(EASTERNFL:VALENCIA!O69)</f>
        <v>0</v>
      </c>
      <c r="P69" s="23">
        <f t="shared" ref="P69:P70" si="19">ROUND(O69,0)+ROUND(M69,0)</f>
        <v>0</v>
      </c>
      <c r="Q69" s="97"/>
      <c r="R69" s="32"/>
      <c r="S69" s="106"/>
      <c r="W69" s="103"/>
    </row>
    <row r="70" spans="1:25">
      <c r="B70" s="42"/>
      <c r="C70" s="78"/>
      <c r="D70" s="48"/>
      <c r="E70" s="48"/>
      <c r="F70" s="48" t="s">
        <v>180</v>
      </c>
      <c r="G70" s="48"/>
      <c r="H70" s="48"/>
      <c r="I70" s="48"/>
      <c r="J70" s="48"/>
      <c r="K70" s="23">
        <f>SUM(EASTERNFL:VALENCIA!K69)</f>
        <v>0</v>
      </c>
      <c r="L70" s="23">
        <f>SUM(EASTERNFL:VALENCIA!L69)</f>
        <v>0</v>
      </c>
      <c r="M70" s="22">
        <f>SUM(EASTERNFL:VALENCIA!M70)</f>
        <v>8881193.9800000004</v>
      </c>
      <c r="N70" s="22">
        <f>SUM(EASTERNFL:VALENCIA!N69)</f>
        <v>0</v>
      </c>
      <c r="O70" s="22">
        <f>SUM(EASTERNFL:VALENCIA!O70)</f>
        <v>0</v>
      </c>
      <c r="P70" s="23">
        <f t="shared" si="19"/>
        <v>8881194</v>
      </c>
      <c r="Q70" s="97"/>
      <c r="R70" s="32"/>
      <c r="S70" s="106"/>
      <c r="W70" s="103"/>
    </row>
    <row r="71" spans="1:25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51997</v>
      </c>
      <c r="L71" s="138">
        <v>0</v>
      </c>
      <c r="M71" s="22">
        <f>SUM(EASTERNFL:VALENCIA!M71)</f>
        <v>2707746</v>
      </c>
      <c r="N71" s="22">
        <f>SUM(EASTERNFL:VALENCIA!N70)</f>
        <v>0</v>
      </c>
      <c r="O71" s="22">
        <f>SUM(EASTERNFL:VALENCIA!O71)</f>
        <v>0</v>
      </c>
      <c r="P71" s="23">
        <f t="shared" ref="P71" si="20">ROUND(O71,0)+ROUND(M71,0)</f>
        <v>2707746</v>
      </c>
      <c r="Q71" s="97"/>
      <c r="R71" s="32"/>
      <c r="T71" s="25"/>
      <c r="U71" s="25"/>
      <c r="V71" s="25"/>
      <c r="W71" s="25"/>
      <c r="X71" s="25"/>
      <c r="Y71" s="25"/>
    </row>
    <row r="72" spans="1:25">
      <c r="A72" s="35" t="s">
        <v>116</v>
      </c>
      <c r="B72" s="42" t="s">
        <v>103</v>
      </c>
      <c r="C72" s="78"/>
      <c r="D72" s="48"/>
      <c r="E72" s="48"/>
      <c r="F72" s="48" t="s">
        <v>117</v>
      </c>
      <c r="G72" s="48"/>
      <c r="H72" s="48"/>
      <c r="I72" s="48"/>
      <c r="J72" s="48"/>
      <c r="K72" s="24">
        <f>SUM(EASTERNFL:VALENCIA!K70)</f>
        <v>8881194.379999999</v>
      </c>
      <c r="L72" s="24">
        <f>SUM(EASTERNFL:VALENCIA!L70)</f>
        <v>-0.4</v>
      </c>
      <c r="M72" s="294">
        <f>SUM(EASTERNFL:VALENCIA!M72)</f>
        <v>0</v>
      </c>
      <c r="N72" s="22">
        <f>SUM(EASTERNFL:VALENCIA!N71)</f>
        <v>0</v>
      </c>
      <c r="O72" s="294">
        <f>SUM(EASTERNFL:VALENCIA!O72)</f>
        <v>102086</v>
      </c>
      <c r="P72" s="24">
        <f t="shared" si="18"/>
        <v>102086</v>
      </c>
      <c r="Q72" s="97"/>
      <c r="R72" s="32"/>
      <c r="S72" s="106"/>
      <c r="U72" s="102">
        <f t="shared" si="16"/>
        <v>0</v>
      </c>
      <c r="V72" s="102">
        <f t="shared" si="14"/>
        <v>0</v>
      </c>
      <c r="W72" s="103">
        <f t="shared" si="17"/>
        <v>102086</v>
      </c>
      <c r="X72" s="102">
        <f t="shared" si="15"/>
        <v>0</v>
      </c>
    </row>
    <row r="73" spans="1:25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52"/>
      <c r="K73" s="52"/>
      <c r="L73" s="55"/>
      <c r="M73" s="52"/>
      <c r="N73" s="52"/>
      <c r="O73" s="55"/>
      <c r="P73" s="55"/>
      <c r="Q73" s="55"/>
      <c r="R73" s="110"/>
      <c r="S73" s="11"/>
      <c r="T73" s="12"/>
      <c r="U73" s="13"/>
      <c r="V73" s="13"/>
      <c r="W73" s="14"/>
      <c r="X73" s="13"/>
      <c r="Y73" s="136"/>
    </row>
    <row r="74" spans="1:25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93">
        <f t="array" ref="K74">SUM(ROUND(K53:K72,0))</f>
        <v>413988510</v>
      </c>
      <c r="L74" s="93">
        <f t="array" ref="L74">SUM(ROUND(L53:L72,0))</f>
        <v>-1</v>
      </c>
      <c r="M74" s="93">
        <f t="array" ref="M74">SUM(ROUND(M53:M72,0))</f>
        <v>416644260</v>
      </c>
      <c r="N74" s="62"/>
      <c r="O74" s="93">
        <f t="array" ref="O74">SUM(ROUND(O53:O72,0))</f>
        <v>38047789</v>
      </c>
      <c r="P74" s="93">
        <f t="array" ref="P74">SUM(ROUND(P53:P72,0))</f>
        <v>454692049</v>
      </c>
      <c r="Q74" s="61"/>
      <c r="R74" s="32"/>
      <c r="S74" s="106"/>
      <c r="U74" s="15">
        <f>SUM(U53:U72)</f>
        <v>405055320.85999995</v>
      </c>
      <c r="V74" s="15">
        <f>M74-U74</f>
        <v>11588939.140000045</v>
      </c>
      <c r="W74" s="15">
        <f>SUM(W53:W72)</f>
        <v>38047789.420000002</v>
      </c>
      <c r="X74" s="15">
        <f>W74-O74</f>
        <v>0.42000000178813934</v>
      </c>
    </row>
    <row r="75" spans="1:25" s="30" customFormat="1">
      <c r="A75" s="36"/>
      <c r="B75" s="43"/>
      <c r="C75" s="80"/>
      <c r="D75" s="48"/>
      <c r="E75" s="48"/>
      <c r="F75" s="48"/>
      <c r="G75" s="48"/>
      <c r="H75" s="48"/>
      <c r="I75" s="48"/>
      <c r="J75" s="52"/>
      <c r="K75" s="52"/>
      <c r="L75" s="52"/>
      <c r="M75" s="52"/>
      <c r="N75" s="52"/>
      <c r="O75" s="55"/>
      <c r="P75" s="55"/>
      <c r="Q75" s="55"/>
      <c r="R75" s="110"/>
      <c r="S75" s="11"/>
      <c r="T75" s="12"/>
      <c r="U75" s="13"/>
      <c r="V75" s="13"/>
      <c r="W75" s="14"/>
      <c r="X75" s="13"/>
      <c r="Y75" s="136"/>
    </row>
    <row r="76" spans="1:25">
      <c r="B76" s="42"/>
      <c r="C76" s="321" t="str">
        <f>C3</f>
        <v>FLORIDA COLLEGE SYSTEM - ALL COLLEGES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  <c r="S76" s="106"/>
      <c r="V76" s="125"/>
      <c r="W76" s="125"/>
    </row>
    <row r="77" spans="1:25">
      <c r="B77" s="42"/>
      <c r="C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  <c r="S77" s="106"/>
      <c r="V77" s="125"/>
      <c r="W77" s="125"/>
    </row>
    <row r="78" spans="1:25">
      <c r="B78" s="42"/>
      <c r="C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  <c r="S78" s="106"/>
      <c r="V78" s="125"/>
      <c r="W78" s="125"/>
    </row>
    <row r="79" spans="1:25">
      <c r="B79" s="42"/>
      <c r="C79" s="320">
        <f>C6</f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  <c r="S79" s="106"/>
      <c r="V79" s="125"/>
      <c r="W79" s="125"/>
    </row>
    <row r="80" spans="1:25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6" t="s">
        <v>5</v>
      </c>
      <c r="L80" s="56"/>
      <c r="M80" s="52"/>
      <c r="N80" s="55"/>
      <c r="O80" s="55"/>
      <c r="P80" s="55"/>
      <c r="Q80" s="55"/>
      <c r="R80" s="110"/>
      <c r="S80" s="11"/>
      <c r="T80" s="12"/>
      <c r="U80" s="297" t="s">
        <v>10</v>
      </c>
      <c r="V80" s="297"/>
      <c r="W80" s="297"/>
      <c r="X80" s="297"/>
      <c r="Y80" s="136"/>
    </row>
    <row r="81" spans="1:25">
      <c r="B81" s="42"/>
      <c r="C81" s="78"/>
      <c r="D81" s="299"/>
      <c r="E81" s="299"/>
      <c r="F81" s="299"/>
      <c r="G81" s="299"/>
      <c r="H81" s="299"/>
      <c r="I81" s="299"/>
      <c r="J81" s="299"/>
      <c r="K81" s="137" t="s">
        <v>200</v>
      </c>
      <c r="L81" s="59" t="s">
        <v>201</v>
      </c>
      <c r="M81" s="72" t="s">
        <v>5</v>
      </c>
      <c r="N81" s="73"/>
      <c r="O81" s="74" t="s">
        <v>6</v>
      </c>
      <c r="P81" s="74" t="s">
        <v>7</v>
      </c>
      <c r="Q81" s="74"/>
      <c r="R81" s="109"/>
      <c r="S81" s="106"/>
      <c r="U81" s="298"/>
      <c r="V81" s="298"/>
      <c r="W81" s="298"/>
      <c r="X81" s="298"/>
    </row>
    <row r="82" spans="1:25">
      <c r="B82" s="42"/>
      <c r="C82" s="78"/>
      <c r="D82" s="46"/>
      <c r="E82" s="46"/>
      <c r="F82" s="46"/>
      <c r="G82" s="46"/>
      <c r="H82" s="46"/>
      <c r="I82" s="46"/>
      <c r="J82" s="46"/>
      <c r="K82" s="60"/>
      <c r="L82" s="60"/>
      <c r="M82" s="59"/>
      <c r="N82" s="73"/>
      <c r="O82" s="59" t="str">
        <f>O9</f>
        <v>Unit</v>
      </c>
      <c r="P82" s="59"/>
      <c r="Q82" s="86"/>
      <c r="R82" s="109"/>
      <c r="S82" s="106"/>
      <c r="U82" s="6" t="s">
        <v>5</v>
      </c>
      <c r="V82" s="7" t="s">
        <v>15</v>
      </c>
      <c r="W82" s="8" t="s">
        <v>16</v>
      </c>
      <c r="X82" s="9" t="s">
        <v>15</v>
      </c>
    </row>
    <row r="83" spans="1:25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31"/>
      <c r="L83" s="60"/>
      <c r="M83" s="52"/>
      <c r="N83" s="52"/>
      <c r="O83" s="52"/>
      <c r="P83" s="52"/>
      <c r="Q83" s="52"/>
      <c r="R83" s="111"/>
      <c r="S83" s="106"/>
      <c r="W83" s="103"/>
    </row>
    <row r="84" spans="1:25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22">
        <f>SUM(EASTERNFL:VALENCIA!K82)</f>
        <v>0</v>
      </c>
      <c r="L84" s="22">
        <f>SUM(EASTERNFL:VALENCIA!L82)</f>
        <v>0</v>
      </c>
      <c r="M84" s="22">
        <f>SUM(EASTERNFL:VALENCIA!M84)</f>
        <v>98231632.730000004</v>
      </c>
      <c r="N84" s="22">
        <f>SUM(EASTERNFL:VALENCIA!N82)</f>
        <v>0</v>
      </c>
      <c r="O84" s="22">
        <f>SUM(EASTERNFL:VALENCIA!O84)</f>
        <v>820002</v>
      </c>
      <c r="P84" s="22">
        <f t="shared" ref="P84:P93" si="21">ROUND(O84,0)+ROUND(M84,0)</f>
        <v>99051635</v>
      </c>
      <c r="Q84" s="81"/>
      <c r="R84" s="124"/>
      <c r="S84" s="106"/>
      <c r="U84" s="102">
        <f t="shared" ref="U84:U93" si="22">M84</f>
        <v>98231632.730000004</v>
      </c>
      <c r="V84" s="102">
        <f t="shared" ref="V84:V93" si="23">ROUND(U84,0)-U84</f>
        <v>0.26999999582767487</v>
      </c>
      <c r="W84" s="103">
        <f t="shared" ref="W84:W93" si="24">O84</f>
        <v>820002</v>
      </c>
      <c r="X84" s="102">
        <f t="shared" ref="X84:X93" si="25">ROUND(W84,0)-W84</f>
        <v>0</v>
      </c>
    </row>
    <row r="85" spans="1:25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23">
        <f>SUM(EASTERNFL:VALENCIA!K83)</f>
        <v>0</v>
      </c>
      <c r="L85" s="23">
        <f>SUM(EASTERNFL:VALENCIA!L83)</f>
        <v>0</v>
      </c>
      <c r="M85" s="22">
        <f>SUM(EASTERNFL:VALENCIA!M85)</f>
        <v>61833936.82</v>
      </c>
      <c r="N85" s="22">
        <f>SUM(EASTERNFL:VALENCIA!N83)</f>
        <v>0</v>
      </c>
      <c r="O85" s="22">
        <f>SUM(EASTERNFL:VALENCIA!O85)</f>
        <v>22814203</v>
      </c>
      <c r="P85" s="23">
        <f t="shared" si="21"/>
        <v>84648140</v>
      </c>
      <c r="Q85" s="97"/>
      <c r="R85" s="32"/>
      <c r="S85" s="106"/>
      <c r="U85" s="102">
        <f t="shared" si="22"/>
        <v>61833936.82</v>
      </c>
      <c r="V85" s="102">
        <f t="shared" si="23"/>
        <v>0.17999999970197678</v>
      </c>
      <c r="W85" s="103">
        <f t="shared" si="24"/>
        <v>22814203</v>
      </c>
      <c r="X85" s="102">
        <f t="shared" si="25"/>
        <v>0</v>
      </c>
    </row>
    <row r="86" spans="1:25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23">
        <f>SUM(EASTERNFL:VALENCIA!K84)</f>
        <v>98231632.730000004</v>
      </c>
      <c r="L86" s="23">
        <f>SUM(EASTERNFL:VALENCIA!L84)</f>
        <v>0</v>
      </c>
      <c r="M86" s="22">
        <f>SUM(EASTERNFL:VALENCIA!M86)</f>
        <v>0</v>
      </c>
      <c r="N86" s="22">
        <f>SUM(EASTERNFL:VALENCIA!N84)</f>
        <v>0</v>
      </c>
      <c r="O86" s="22">
        <f>SUM(EASTERNFL:VALENCIA!O86)</f>
        <v>0</v>
      </c>
      <c r="P86" s="23">
        <f t="shared" si="21"/>
        <v>0</v>
      </c>
      <c r="Q86" s="97"/>
      <c r="R86" s="32"/>
      <c r="S86" s="106"/>
      <c r="U86" s="102">
        <f t="shared" si="22"/>
        <v>0</v>
      </c>
      <c r="V86" s="102">
        <f t="shared" si="23"/>
        <v>0</v>
      </c>
      <c r="W86" s="103">
        <f t="shared" si="24"/>
        <v>0</v>
      </c>
      <c r="X86" s="102">
        <f t="shared" si="25"/>
        <v>0</v>
      </c>
    </row>
    <row r="87" spans="1:25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23">
        <f>SUM(EASTERNFL:VALENCIA!K85)</f>
        <v>61833936.82</v>
      </c>
      <c r="L87" s="23">
        <f>SUM(EASTERNFL:VALENCIA!L85)</f>
        <v>0</v>
      </c>
      <c r="M87" s="22">
        <f>SUM(EASTERNFL:VALENCIA!M87)</f>
        <v>34662218.380000003</v>
      </c>
      <c r="N87" s="22">
        <f>SUM(EASTERNFL:VALENCIA!N85)</f>
        <v>0</v>
      </c>
      <c r="O87" s="22">
        <f>SUM(EASTERNFL:VALENCIA!O87)</f>
        <v>0</v>
      </c>
      <c r="P87" s="23">
        <f t="shared" si="21"/>
        <v>34662218</v>
      </c>
      <c r="Q87" s="97"/>
      <c r="R87" s="32"/>
      <c r="S87" s="106"/>
      <c r="U87" s="102">
        <f t="shared" si="22"/>
        <v>34662218.380000003</v>
      </c>
      <c r="V87" s="102">
        <f t="shared" si="23"/>
        <v>-0.38000000268220901</v>
      </c>
      <c r="W87" s="103">
        <f t="shared" si="24"/>
        <v>0</v>
      </c>
      <c r="X87" s="102">
        <f t="shared" si="25"/>
        <v>0</v>
      </c>
    </row>
    <row r="88" spans="1:25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23">
        <f>SUM(EASTERNFL:VALENCIA!K86)</f>
        <v>0</v>
      </c>
      <c r="L88" s="23">
        <f>SUM(EASTERNFL:VALENCIA!L86)</f>
        <v>0</v>
      </c>
      <c r="M88" s="22">
        <f>SUM(EASTERNFL:VALENCIA!M88)</f>
        <v>2576829.5700000003</v>
      </c>
      <c r="N88" s="22">
        <f>SUM(EASTERNFL:VALENCIA!N86)</f>
        <v>0</v>
      </c>
      <c r="O88" s="22">
        <f>SUM(EASTERNFL:VALENCIA!O88)</f>
        <v>0</v>
      </c>
      <c r="P88" s="23">
        <f t="shared" si="21"/>
        <v>2576830</v>
      </c>
      <c r="Q88" s="97"/>
      <c r="R88" s="32"/>
      <c r="S88" s="106"/>
      <c r="U88" s="102">
        <f t="shared" si="22"/>
        <v>2576829.5700000003</v>
      </c>
      <c r="V88" s="102">
        <f t="shared" si="23"/>
        <v>0.42999999970197678</v>
      </c>
      <c r="W88" s="103">
        <f t="shared" si="24"/>
        <v>0</v>
      </c>
      <c r="X88" s="102">
        <f t="shared" si="25"/>
        <v>0</v>
      </c>
    </row>
    <row r="89" spans="1:25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23">
        <f>SUM(EASTERNFL:VALENCIA!K87)</f>
        <v>34662217.910000004</v>
      </c>
      <c r="L89" s="23">
        <f>SUM(EASTERNFL:VALENCIA!L87)</f>
        <v>0.47</v>
      </c>
      <c r="M89" s="22">
        <f>SUM(EASTERNFL:VALENCIA!M89)</f>
        <v>148353276.11000001</v>
      </c>
      <c r="N89" s="22">
        <f>SUM(EASTERNFL:VALENCIA!N87)</f>
        <v>0</v>
      </c>
      <c r="O89" s="22">
        <f>SUM(EASTERNFL:VALENCIA!O89)</f>
        <v>3964</v>
      </c>
      <c r="P89" s="23">
        <f t="shared" si="21"/>
        <v>148357240</v>
      </c>
      <c r="Q89" s="97"/>
      <c r="R89" s="32"/>
      <c r="S89" s="106"/>
      <c r="U89" s="102">
        <f t="shared" si="22"/>
        <v>148353276.11000001</v>
      </c>
      <c r="V89" s="102">
        <f t="shared" si="23"/>
        <v>-0.11000001430511475</v>
      </c>
      <c r="W89" s="103">
        <f t="shared" si="24"/>
        <v>3964</v>
      </c>
      <c r="X89" s="102">
        <f t="shared" si="25"/>
        <v>0</v>
      </c>
    </row>
    <row r="90" spans="1:25">
      <c r="A90" s="76"/>
      <c r="B90" s="78"/>
      <c r="C90" s="78"/>
      <c r="D90" s="48"/>
      <c r="E90" s="48" t="s">
        <v>179</v>
      </c>
      <c r="F90" s="48"/>
      <c r="G90" s="48"/>
      <c r="H90" s="48"/>
      <c r="I90" s="48"/>
      <c r="J90" s="48"/>
      <c r="K90" s="23">
        <f>SUM(EASTERNFL:VALENCIA!K88)</f>
        <v>2576829.4700000002</v>
      </c>
      <c r="L90" s="23">
        <f>SUM(EASTERNFL:VALENCIA!L88)</f>
        <v>0.1</v>
      </c>
      <c r="M90" s="22">
        <f>SUM(EASTERNFL:VALENCIA!M90)</f>
        <v>754091901.03999996</v>
      </c>
      <c r="N90" s="22">
        <f>SUM(EASTERNFL:VALENCIA!N88)</f>
        <v>0</v>
      </c>
      <c r="O90" s="22">
        <f>SUM(EASTERNFL:VALENCIA!O90)</f>
        <v>0</v>
      </c>
      <c r="P90" s="23">
        <f t="shared" ref="P90:P91" si="26">ROUND(O90,0)+ROUND(M90,0)</f>
        <v>754091901</v>
      </c>
      <c r="Q90" s="97"/>
      <c r="R90" s="32"/>
      <c r="S90" s="106"/>
      <c r="W90" s="103"/>
    </row>
    <row r="91" spans="1:25">
      <c r="A91" s="76"/>
      <c r="B91" s="78"/>
      <c r="C91" s="78"/>
      <c r="D91" s="48"/>
      <c r="E91" s="48" t="s">
        <v>180</v>
      </c>
      <c r="F91" s="48"/>
      <c r="G91" s="48"/>
      <c r="H91" s="48"/>
      <c r="I91" s="48"/>
      <c r="J91" s="48"/>
      <c r="K91" s="23">
        <f>SUM(EASTERNFL:VALENCIA!K89)</f>
        <v>148353276.59999999</v>
      </c>
      <c r="L91" s="23">
        <f>SUM(EASTERNFL:VALENCIA!L89)</f>
        <v>-0.49</v>
      </c>
      <c r="M91" s="22">
        <f>SUM(EASTERNFL:VALENCIA!M91)</f>
        <v>368231244.75000006</v>
      </c>
      <c r="N91" s="22">
        <f>SUM(EASTERNFL:VALENCIA!N89)</f>
        <v>0</v>
      </c>
      <c r="O91" s="22">
        <f>SUM(EASTERNFL:VALENCIA!O91)</f>
        <v>0</v>
      </c>
      <c r="P91" s="23">
        <f t="shared" si="26"/>
        <v>368231245</v>
      </c>
      <c r="Q91" s="97"/>
      <c r="R91" s="32"/>
      <c r="S91" s="106"/>
      <c r="W91" s="103"/>
    </row>
    <row r="92" spans="1:25">
      <c r="A92" s="76" t="s">
        <v>133</v>
      </c>
      <c r="B92" s="78" t="s">
        <v>125</v>
      </c>
      <c r="C92" s="78"/>
      <c r="D92" s="48"/>
      <c r="E92" s="48" t="s">
        <v>134</v>
      </c>
      <c r="F92" s="48"/>
      <c r="G92" s="48"/>
      <c r="H92" s="48"/>
      <c r="I92" s="48"/>
      <c r="J92" s="48"/>
      <c r="K92" s="23">
        <f>SUM(EASTERNFL:VALENCIA!K90)</f>
        <v>754091901.03999996</v>
      </c>
      <c r="L92" s="23">
        <f>SUM(EASTERNFL:VALENCIA!L90)</f>
        <v>0</v>
      </c>
      <c r="M92" s="22">
        <f>SUM(EASTERNFL:VALENCIA!M92)</f>
        <v>89753987.170000002</v>
      </c>
      <c r="N92" s="22">
        <f>SUM(EASTERNFL:VALENCIA!N90)</f>
        <v>0</v>
      </c>
      <c r="O92" s="22">
        <f>SUM(EASTERNFL:VALENCIA!O92)</f>
        <v>0</v>
      </c>
      <c r="P92" s="23">
        <f t="shared" si="21"/>
        <v>89753987</v>
      </c>
      <c r="Q92" s="97"/>
      <c r="R92" s="32"/>
      <c r="S92" s="106"/>
      <c r="U92" s="102">
        <f t="shared" si="22"/>
        <v>89753987.170000002</v>
      </c>
      <c r="V92" s="102">
        <f t="shared" si="23"/>
        <v>-0.17000000178813934</v>
      </c>
      <c r="W92" s="103">
        <f t="shared" si="24"/>
        <v>0</v>
      </c>
      <c r="X92" s="102">
        <f t="shared" si="25"/>
        <v>0</v>
      </c>
    </row>
    <row r="93" spans="1:25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24">
        <f>SUM(EASTERNFL:VALENCIA!K91)</f>
        <v>368231244.75000006</v>
      </c>
      <c r="L93" s="24">
        <f>SUM(EASTERNFL:VALENCIA!L91)</f>
        <v>0</v>
      </c>
      <c r="M93" s="294">
        <f>SUM(EASTERNFL:VALENCIA!M93)</f>
        <v>18836875.620000001</v>
      </c>
      <c r="N93" s="22">
        <f>SUM(EASTERNFL:VALENCIA!N91)</f>
        <v>0</v>
      </c>
      <c r="O93" s="294">
        <f>SUM(EASTERNFL:VALENCIA!O93)</f>
        <v>3897807</v>
      </c>
      <c r="P93" s="24">
        <f t="shared" si="21"/>
        <v>22734683</v>
      </c>
      <c r="Q93" s="97"/>
      <c r="R93" s="32"/>
      <c r="S93" s="106"/>
      <c r="U93" s="102">
        <f t="shared" si="22"/>
        <v>18836875.620000001</v>
      </c>
      <c r="V93" s="102">
        <f t="shared" si="23"/>
        <v>0.37999999895691872</v>
      </c>
      <c r="W93" s="103">
        <f t="shared" si="24"/>
        <v>3897807</v>
      </c>
      <c r="X93" s="102">
        <f t="shared" si="25"/>
        <v>0</v>
      </c>
    </row>
    <row r="94" spans="1:25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52"/>
      <c r="K94" s="52"/>
      <c r="L94" s="52"/>
      <c r="M94" s="62"/>
      <c r="N94" s="62"/>
      <c r="O94" s="75"/>
      <c r="P94" s="75"/>
      <c r="Q94" s="75"/>
      <c r="R94" s="112"/>
      <c r="S94" s="11"/>
      <c r="T94" s="12"/>
      <c r="U94" s="102"/>
      <c r="V94" s="102"/>
      <c r="W94" s="103"/>
      <c r="X94" s="102"/>
      <c r="Y94" s="136"/>
    </row>
    <row r="95" spans="1:25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f t="array" ref="K95">SUM(ROUND(K84:K93,0))</f>
        <v>1467981040</v>
      </c>
      <c r="L95" s="93">
        <f t="array" ref="L95">SUM(ROUND(L84:L93,0))</f>
        <v>0</v>
      </c>
      <c r="M95" s="93">
        <f t="array" ref="M95">SUM(ROUND(M84:M93,0))</f>
        <v>1576571903</v>
      </c>
      <c r="N95" s="62"/>
      <c r="O95" s="93">
        <f t="array" ref="O95">SUM(ROUND(O84:O93,0))</f>
        <v>27535976</v>
      </c>
      <c r="P95" s="93">
        <f t="array" ref="P95">SUM(ROUND(P84:P93,0))</f>
        <v>1604107879</v>
      </c>
      <c r="Q95" s="61"/>
      <c r="R95" s="32"/>
      <c r="S95" s="106"/>
      <c r="U95" s="15">
        <f>SUM(U84:U93)</f>
        <v>454248756.40000004</v>
      </c>
      <c r="V95" s="15">
        <f>M95-U95</f>
        <v>1122323146.5999999</v>
      </c>
      <c r="W95" s="15">
        <f>SUM(W84:W93)</f>
        <v>27535976</v>
      </c>
      <c r="X95" s="15">
        <f>W95-O95</f>
        <v>0</v>
      </c>
    </row>
    <row r="96" spans="1:25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52"/>
      <c r="K96" s="52"/>
      <c r="L96" s="52"/>
      <c r="M96" s="52"/>
      <c r="N96" s="52"/>
      <c r="O96" s="55"/>
      <c r="P96" s="55"/>
      <c r="Q96" s="55"/>
      <c r="R96" s="110"/>
      <c r="S96" s="11"/>
      <c r="T96" s="12"/>
      <c r="U96" s="102"/>
      <c r="V96" s="102"/>
      <c r="W96" s="103"/>
      <c r="X96" s="102"/>
      <c r="Y96" s="136"/>
    </row>
    <row r="97" spans="1:25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94">
        <f t="shared" ref="K97:L97" si="27">SUM(K74+K95)</f>
        <v>1881969550</v>
      </c>
      <c r="L97" s="94">
        <f t="shared" si="27"/>
        <v>-1</v>
      </c>
      <c r="M97" s="94">
        <f>SUM(M74+M95)</f>
        <v>1993216163</v>
      </c>
      <c r="N97" s="67"/>
      <c r="O97" s="17">
        <f>SUM(O74+O95)</f>
        <v>65583765</v>
      </c>
      <c r="P97" s="20">
        <f>SUM(P74+P95)</f>
        <v>2058799928</v>
      </c>
      <c r="Q97" s="61"/>
      <c r="R97" s="32"/>
      <c r="S97" s="106"/>
      <c r="U97" s="15">
        <f>U95+U74</f>
        <v>859304077.25999999</v>
      </c>
      <c r="V97" s="15">
        <f>M97-U97</f>
        <v>1133912085.74</v>
      </c>
      <c r="W97" s="16">
        <f>W95+W74</f>
        <v>65583765.420000002</v>
      </c>
      <c r="X97" s="15">
        <f>W97-O97</f>
        <v>0.42000000178813934</v>
      </c>
    </row>
    <row r="98" spans="1:25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48"/>
      <c r="L98" s="48"/>
      <c r="M98" s="95"/>
      <c r="N98" s="65"/>
      <c r="O98" s="95"/>
      <c r="P98" s="95"/>
      <c r="Q98" s="61"/>
      <c r="R98" s="32"/>
      <c r="S98" s="106"/>
      <c r="U98" s="125"/>
      <c r="V98" s="125"/>
      <c r="W98" s="103"/>
      <c r="X98" s="125"/>
    </row>
    <row r="99" spans="1:25">
      <c r="B99" s="42"/>
      <c r="C99" s="78"/>
      <c r="D99" s="129" t="s">
        <v>139</v>
      </c>
      <c r="E99" s="130"/>
      <c r="F99" s="131"/>
      <c r="G99" s="27"/>
      <c r="H99" s="27"/>
      <c r="I99" s="27"/>
      <c r="J99" s="130"/>
      <c r="K99" s="130"/>
      <c r="L99" s="130"/>
      <c r="M99" s="132"/>
      <c r="N99" s="133"/>
      <c r="O99" s="132"/>
      <c r="P99" s="127"/>
      <c r="Q99" s="88"/>
      <c r="R99" s="116"/>
      <c r="S99" s="106"/>
      <c r="U99" s="125"/>
      <c r="V99" s="125"/>
      <c r="W99" s="103"/>
      <c r="X99" s="125"/>
    </row>
    <row r="100" spans="1:25">
      <c r="B100" s="42"/>
      <c r="C100" s="78"/>
      <c r="D100" s="130" t="s">
        <v>140</v>
      </c>
      <c r="E100" s="130"/>
      <c r="F100" s="131"/>
      <c r="G100" s="27"/>
      <c r="H100" s="27"/>
      <c r="I100" s="27"/>
      <c r="J100" s="130"/>
      <c r="K100" s="23">
        <f>SUM(EASTERNFL:VALENCIA!K98)</f>
        <v>0</v>
      </c>
      <c r="L100" s="23">
        <f>SUM(EASTERNFL:VALENCIA!L98)</f>
        <v>0</v>
      </c>
      <c r="M100" s="23">
        <f>SUM(EASTERNFL:VALENCIA!M100)</f>
        <v>0</v>
      </c>
      <c r="N100" s="23">
        <f>SUM(EASTERNFL:VALENCIA!N98)</f>
        <v>0</v>
      </c>
      <c r="O100" s="23">
        <f>SUM(EASTERNFL:VALENCIA!O100)</f>
        <v>0</v>
      </c>
      <c r="P100" s="23">
        <f>ROUND(O100,0)+ROUND(M100,0)</f>
        <v>0</v>
      </c>
      <c r="Q100" s="88"/>
      <c r="R100" s="116"/>
      <c r="S100" s="106"/>
      <c r="U100" s="125"/>
      <c r="V100" s="125"/>
      <c r="W100" s="103"/>
      <c r="X100" s="125"/>
    </row>
    <row r="101" spans="1:25">
      <c r="B101" s="42"/>
      <c r="C101" s="78"/>
      <c r="D101" s="130" t="s">
        <v>181</v>
      </c>
      <c r="E101" s="130"/>
      <c r="F101" s="131"/>
      <c r="G101" s="27"/>
      <c r="H101" s="27"/>
      <c r="I101" s="27"/>
      <c r="J101" s="130"/>
      <c r="K101" s="23">
        <f>SUM(EASTERNFL:VALENCIA!K99)</f>
        <v>0</v>
      </c>
      <c r="L101" s="23">
        <f>SUM(EASTERNFL:VALENCIA!L99)</f>
        <v>0</v>
      </c>
      <c r="M101" s="23">
        <f>SUM(EASTERNFL:VALENCIA!M101)</f>
        <v>84266354.670000002</v>
      </c>
      <c r="N101" s="23">
        <f>SUM(EASTERNFL:VALENCIA!N99)</f>
        <v>0</v>
      </c>
      <c r="O101" s="23">
        <f>SUM(EASTERNFL:VALENCIA!O101)</f>
        <v>0</v>
      </c>
      <c r="P101" s="23">
        <f t="shared" ref="P101:P102" si="28">ROUND(O101,0)+ROUND(M101,0)</f>
        <v>84266355</v>
      </c>
      <c r="Q101" s="88"/>
      <c r="R101" s="116"/>
      <c r="S101" s="106"/>
      <c r="U101" s="125"/>
      <c r="V101" s="125"/>
      <c r="W101" s="103"/>
      <c r="X101" s="125"/>
    </row>
    <row r="102" spans="1:25">
      <c r="B102" s="42"/>
      <c r="C102" s="78"/>
      <c r="D102" s="130" t="s">
        <v>182</v>
      </c>
      <c r="E102" s="130"/>
      <c r="F102" s="131"/>
      <c r="G102" s="27"/>
      <c r="H102" s="27"/>
      <c r="I102" s="27"/>
      <c r="J102" s="130"/>
      <c r="K102" s="23">
        <f>SUM(EASTERNFL:VALENCIA!K100)</f>
        <v>0</v>
      </c>
      <c r="L102" s="23">
        <f>SUM(EASTERNFL:VALENCIA!L100)</f>
        <v>0</v>
      </c>
      <c r="M102" s="23">
        <f>SUM(EASTERNFL:VALENCIA!M102)</f>
        <v>43913458.309999995</v>
      </c>
      <c r="N102" s="23">
        <f>SUM(EASTERNFL:VALENCIA!N100)</f>
        <v>0</v>
      </c>
      <c r="O102" s="23">
        <f>SUM(EASTERNFL:VALENCIA!O102)</f>
        <v>0</v>
      </c>
      <c r="P102" s="23">
        <f t="shared" si="28"/>
        <v>43913458</v>
      </c>
      <c r="Q102" s="88"/>
      <c r="R102" s="116"/>
      <c r="S102" s="106"/>
      <c r="U102" s="125"/>
      <c r="V102" s="125"/>
      <c r="W102" s="103"/>
      <c r="X102" s="125"/>
    </row>
    <row r="103" spans="1:25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19750</v>
      </c>
      <c r="L103" s="138">
        <v>0</v>
      </c>
      <c r="M103" s="23">
        <f>SUM(EASTERNFL:VALENCIA!M103)</f>
        <v>7443978</v>
      </c>
      <c r="N103" s="23">
        <f>SUM(EASTERNFL:VALENCIA!N101)</f>
        <v>0</v>
      </c>
      <c r="O103" s="23">
        <f>SUM(EASTERNFL:VALENCIA!O103)</f>
        <v>0</v>
      </c>
      <c r="P103" s="23">
        <f t="shared" ref="P103" si="29">ROUND(O103,0)+ROUND(M103,0)</f>
        <v>7443978</v>
      </c>
      <c r="Q103" s="88"/>
      <c r="R103" s="116"/>
      <c r="T103" s="25"/>
      <c r="U103" s="25"/>
      <c r="V103" s="25"/>
      <c r="W103" s="25"/>
      <c r="X103" s="25"/>
      <c r="Y103" s="25"/>
    </row>
    <row r="104" spans="1:25">
      <c r="A104" s="35" t="s">
        <v>202</v>
      </c>
      <c r="B104" s="42" t="s">
        <v>203</v>
      </c>
      <c r="C104" s="78"/>
      <c r="D104" s="130" t="s">
        <v>204</v>
      </c>
      <c r="E104" s="130"/>
      <c r="F104" s="131"/>
      <c r="G104" s="27"/>
      <c r="H104" s="27"/>
      <c r="I104" s="27"/>
      <c r="J104" s="27"/>
      <c r="K104" s="23">
        <f>SUM(EASTERNFL:VALENCIA!K101)</f>
        <v>84266354.5</v>
      </c>
      <c r="L104" s="23">
        <f>SUM(EASTERNFL:VALENCIA!L101)</f>
        <v>0.17</v>
      </c>
      <c r="M104" s="23">
        <f>SUM(EASTERNFL:VALENCIA!M104)</f>
        <v>0</v>
      </c>
      <c r="N104" s="23">
        <f>SUM(EASTERNFL:VALENCIA!N102)</f>
        <v>0</v>
      </c>
      <c r="O104" s="23">
        <f>SUM(EASTERNFL:VALENCIA!O104)</f>
        <v>4203513</v>
      </c>
      <c r="P104" s="32">
        <f>ROUND(O104,0)+ROUND(M104,0)</f>
        <v>4203513</v>
      </c>
      <c r="Q104" s="88"/>
      <c r="R104" s="116"/>
      <c r="S104" s="106"/>
      <c r="U104" s="125"/>
      <c r="V104" s="125"/>
      <c r="W104" s="103"/>
      <c r="X104" s="125"/>
      <c r="Y104" s="25"/>
    </row>
    <row r="105" spans="1:25">
      <c r="B105" s="42"/>
      <c r="C105" s="78"/>
      <c r="D105" s="130" t="s">
        <v>141</v>
      </c>
      <c r="E105" s="130"/>
      <c r="F105" s="131"/>
      <c r="G105" s="27"/>
      <c r="H105" s="27"/>
      <c r="I105" s="27"/>
      <c r="J105" s="130"/>
      <c r="K105" s="24">
        <f>SUM(EASTERNFL:VALENCIA!K102)</f>
        <v>43913458.309999995</v>
      </c>
      <c r="L105" s="24">
        <f>SUM(EASTERNFL:VALENCIA!L102)</f>
        <v>0</v>
      </c>
      <c r="M105" s="24">
        <f>SUM(EASTERNFL:VALENCIA!M105)</f>
        <v>0</v>
      </c>
      <c r="N105" s="23">
        <f>SUM(EASTERNFL:VALENCIA!N103)</f>
        <v>0</v>
      </c>
      <c r="O105" s="24">
        <f>SUM(EASTERNFL:VALENCIA!O105)</f>
        <v>0</v>
      </c>
      <c r="P105" s="24">
        <f>ROUND(O105,0)+ROUND(M105,0)</f>
        <v>0</v>
      </c>
      <c r="Q105" s="88"/>
      <c r="R105" s="116"/>
      <c r="S105" s="106"/>
      <c r="U105" s="125">
        <f>P105</f>
        <v>0</v>
      </c>
      <c r="V105" s="125"/>
      <c r="W105" s="103"/>
      <c r="X105" s="125"/>
    </row>
    <row r="106" spans="1:25">
      <c r="B106" s="42"/>
      <c r="C106" s="78"/>
      <c r="D106" s="129"/>
      <c r="E106" s="130"/>
      <c r="F106" s="131"/>
      <c r="G106" s="27"/>
      <c r="H106" s="27"/>
      <c r="I106" s="27"/>
      <c r="J106" s="130"/>
      <c r="K106" s="130"/>
      <c r="L106" s="130"/>
      <c r="M106" s="132"/>
      <c r="N106" s="133"/>
      <c r="O106" s="132"/>
      <c r="P106" s="61"/>
      <c r="Q106" s="88"/>
      <c r="R106" s="116"/>
      <c r="S106" s="106"/>
      <c r="U106" s="125"/>
      <c r="V106" s="125"/>
      <c r="W106" s="103"/>
      <c r="X106" s="125"/>
    </row>
    <row r="107" spans="1:25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130"/>
      <c r="K107" s="134">
        <f t="shared" ref="K107:L107" si="30">SUM(K100:K105)</f>
        <v>128199562.81</v>
      </c>
      <c r="L107" s="134">
        <f t="shared" si="30"/>
        <v>0.17</v>
      </c>
      <c r="M107" s="134">
        <f>SUM(M100:M105)</f>
        <v>135623790.97999999</v>
      </c>
      <c r="N107" s="133"/>
      <c r="O107" s="134">
        <f>SUM(O100:O105)</f>
        <v>4203513</v>
      </c>
      <c r="P107" s="18">
        <f>SUM(P100:P105,0)</f>
        <v>139827304</v>
      </c>
      <c r="Q107" s="88"/>
      <c r="R107" s="116"/>
      <c r="S107" s="106"/>
      <c r="U107" s="125">
        <f>P107</f>
        <v>139827304</v>
      </c>
      <c r="V107" s="125"/>
      <c r="W107" s="103"/>
      <c r="X107" s="125"/>
    </row>
    <row r="108" spans="1:25" ht="14.25" thickTop="1" thickBot="1">
      <c r="B108" s="42"/>
      <c r="C108" s="78"/>
      <c r="D108" s="129" t="s">
        <v>183</v>
      </c>
      <c r="E108" s="130"/>
      <c r="F108" s="131"/>
      <c r="G108" s="27"/>
      <c r="H108" s="27"/>
      <c r="I108" s="27"/>
      <c r="J108" s="130"/>
      <c r="K108" s="134">
        <f t="shared" ref="K108:L108" si="31">K97+K107</f>
        <v>2010169112.8099999</v>
      </c>
      <c r="L108" s="134">
        <f t="shared" si="31"/>
        <v>-0.83</v>
      </c>
      <c r="M108" s="134">
        <f>M97+M107</f>
        <v>2128839953.98</v>
      </c>
      <c r="N108" s="132">
        <f t="shared" ref="N108" si="32">N99+N109</f>
        <v>0</v>
      </c>
      <c r="O108" s="134">
        <f>O97+O107</f>
        <v>69787278</v>
      </c>
      <c r="P108" s="134">
        <f>P97+P107</f>
        <v>2198627232</v>
      </c>
      <c r="Q108" s="88"/>
      <c r="R108" s="116"/>
      <c r="S108" s="106"/>
      <c r="U108" s="125"/>
      <c r="V108" s="125"/>
      <c r="W108" s="103"/>
      <c r="X108" s="125"/>
    </row>
    <row r="109" spans="1:25" s="30" customFormat="1" ht="9" customHeight="1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52"/>
      <c r="K109" s="52"/>
      <c r="L109" s="52"/>
      <c r="M109" s="52"/>
      <c r="N109" s="52"/>
      <c r="O109" s="55"/>
      <c r="P109" s="55"/>
      <c r="Q109" s="55"/>
      <c r="R109" s="110"/>
      <c r="S109" s="11"/>
      <c r="T109" s="12"/>
      <c r="U109" s="102"/>
      <c r="V109" s="102"/>
      <c r="W109" s="103"/>
      <c r="X109" s="102"/>
      <c r="Y109" s="136"/>
    </row>
    <row r="110" spans="1:25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48"/>
      <c r="L110" s="48"/>
      <c r="M110" s="52"/>
      <c r="N110" s="52"/>
      <c r="O110" s="52"/>
      <c r="P110" s="52"/>
      <c r="Q110" s="52"/>
      <c r="R110" s="111"/>
      <c r="S110" s="106"/>
      <c r="W110" s="103"/>
    </row>
    <row r="111" spans="1:25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22">
        <f>SUM(EASTERNFL:VALENCIA!K108)</f>
        <v>2128839954.4300001</v>
      </c>
      <c r="L111" s="22">
        <f>SUM(EASTERNFL:VALENCIA!L108)</f>
        <v>-0.42000000046566133</v>
      </c>
      <c r="M111" s="22">
        <f>SUM(EASTERNFL:VALENCIA!M111)</f>
        <v>3996061378.0999994</v>
      </c>
      <c r="N111" s="22">
        <f>SUM(EASTERNFL:VALENCIA!N108)</f>
        <v>0</v>
      </c>
      <c r="O111" s="22">
        <f>SUM(EASTERNFL:VALENCIA!O111)</f>
        <v>53702125.439999998</v>
      </c>
      <c r="P111" s="23">
        <f>ROUND(O111,0)+ROUND(M111,0)</f>
        <v>4049763503</v>
      </c>
      <c r="Q111" s="81"/>
      <c r="R111" s="124"/>
      <c r="S111" s="106"/>
      <c r="U111" s="102">
        <f t="shared" ref="U111:U121" si="33">M111</f>
        <v>3996061378.0999994</v>
      </c>
      <c r="V111" s="102">
        <f>ROUND(U111,0)-U111</f>
        <v>-9.9999427795410156E-2</v>
      </c>
      <c r="W111" s="103">
        <f>O111</f>
        <v>53702125.439999998</v>
      </c>
      <c r="X111" s="102">
        <f>ROUND(W111,0)-W111</f>
        <v>-0.43999999761581421</v>
      </c>
    </row>
    <row r="112" spans="1:25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23">
        <f>SUM(EASTERNFL:VALENCIA!K109)</f>
        <v>0</v>
      </c>
      <c r="L112" s="23">
        <f>SUM(EASTERNFL:VALENCIA!L109)</f>
        <v>0</v>
      </c>
      <c r="M112" s="22">
        <f>SUM(EASTERNFL:VALENCIA!M112)</f>
        <v>0</v>
      </c>
      <c r="N112" s="22">
        <f>SUM(EASTERNFL:VALENCIA!N109)</f>
        <v>0</v>
      </c>
      <c r="O112" s="22">
        <f>SUM(EASTERNFL:VALENCIA!O112)</f>
        <v>0</v>
      </c>
      <c r="P112" s="64"/>
      <c r="Q112" s="64"/>
      <c r="R112" s="115"/>
      <c r="S112" s="106"/>
      <c r="W112" s="103"/>
    </row>
    <row r="113" spans="1:25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23">
        <f>SUM(EASTERNFL:VALENCIA!K110)</f>
        <v>0</v>
      </c>
      <c r="L113" s="23">
        <f>SUM(EASTERNFL:VALENCIA!L110)</f>
        <v>0</v>
      </c>
      <c r="M113" s="22">
        <f>SUM(EASTERNFL:VALENCIA!M113)</f>
        <v>0</v>
      </c>
      <c r="N113" s="22">
        <f>SUM(EASTERNFL:VALENCIA!N110)</f>
        <v>0</v>
      </c>
      <c r="O113" s="22">
        <f>SUM(EASTERNFL:VALENCIA!O113)</f>
        <v>0</v>
      </c>
      <c r="P113" s="64"/>
      <c r="Q113" s="64"/>
      <c r="R113" s="115"/>
      <c r="S113" s="106"/>
      <c r="W113" s="103"/>
    </row>
    <row r="114" spans="1:25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23">
        <f>SUM(EASTERNFL:VALENCIA!K111)</f>
        <v>4075228383.9499993</v>
      </c>
      <c r="L114" s="23">
        <f>SUM(EASTERNFL:VALENCIA!L111)</f>
        <v>-79167005.849999994</v>
      </c>
      <c r="M114" s="22">
        <f>SUM(EASTERNFL:VALENCIA!M114)</f>
        <v>2828493.02</v>
      </c>
      <c r="N114" s="22">
        <f>SUM(EASTERNFL:VALENCIA!N111)</f>
        <v>0</v>
      </c>
      <c r="O114" s="22">
        <f>SUM(EASTERNFL:VALENCIA!O114)</f>
        <v>538983472.21000004</v>
      </c>
      <c r="P114" s="23">
        <f>ROUND(O114,0)+ROUND(M114,0)</f>
        <v>541811965</v>
      </c>
      <c r="Q114" s="97"/>
      <c r="R114" s="32"/>
      <c r="S114" s="106"/>
      <c r="U114" s="102">
        <f t="shared" si="33"/>
        <v>2828493.02</v>
      </c>
      <c r="V114" s="102">
        <f>ROUND(U114,0)-U114</f>
        <v>-2.0000000018626451E-2</v>
      </c>
      <c r="W114" s="103">
        <f>O114</f>
        <v>538983472.21000004</v>
      </c>
      <c r="X114" s="102">
        <f>ROUND(W114,0)-W114</f>
        <v>-0.21000003814697266</v>
      </c>
    </row>
    <row r="115" spans="1:25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23">
        <f>SUM(EASTERNFL:VALENCIA!K112)</f>
        <v>0</v>
      </c>
      <c r="L115" s="23">
        <f>SUM(EASTERNFL:VALENCIA!L112)</f>
        <v>0</v>
      </c>
      <c r="M115" s="22">
        <f>SUM(EASTERNFL:VALENCIA!M115)</f>
        <v>0</v>
      </c>
      <c r="N115" s="22">
        <f>SUM(EASTERNFL:VALENCIA!N112)</f>
        <v>0</v>
      </c>
      <c r="O115" s="22">
        <f>SUM(EASTERNFL:VALENCIA!O115)</f>
        <v>0</v>
      </c>
      <c r="P115" s="61"/>
      <c r="Q115" s="61"/>
      <c r="R115" s="32"/>
      <c r="S115" s="106"/>
      <c r="W115" s="103"/>
    </row>
    <row r="116" spans="1:25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23">
        <f>SUM(EASTERNFL:VALENCIA!K113)</f>
        <v>0</v>
      </c>
      <c r="L116" s="23">
        <f>SUM(EASTERNFL:VALENCIA!L113)</f>
        <v>0</v>
      </c>
      <c r="M116" s="22">
        <f>SUM(EASTERNFL:VALENCIA!M116)</f>
        <v>149456194.64999998</v>
      </c>
      <c r="N116" s="22">
        <f>SUM(EASTERNFL:VALENCIA!N113)</f>
        <v>0</v>
      </c>
      <c r="O116" s="22">
        <f>SUM(EASTERNFL:VALENCIA!O116)</f>
        <v>85080283</v>
      </c>
      <c r="P116" s="23">
        <f t="shared" ref="P116:P122" si="34">ROUND(O116,0)+ROUND(M116,0)</f>
        <v>234536478</v>
      </c>
      <c r="Q116" s="97"/>
      <c r="R116" s="32"/>
      <c r="S116" s="106"/>
      <c r="U116" s="102">
        <f t="shared" si="33"/>
        <v>149456194.64999998</v>
      </c>
      <c r="V116" s="102">
        <f t="shared" ref="V116:V122" si="35">ROUND(U116,0)-U116</f>
        <v>0.35000002384185791</v>
      </c>
      <c r="W116" s="103">
        <f t="shared" ref="W116:W121" si="36">O116</f>
        <v>85080283</v>
      </c>
      <c r="X116" s="102">
        <f>ROUND(W116,0)-W116</f>
        <v>0</v>
      </c>
    </row>
    <row r="117" spans="1:25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23">
        <f>SUM(EASTERNFL:VALENCIA!K114)</f>
        <v>9746007.2400000002</v>
      </c>
      <c r="L117" s="23">
        <f>SUM(EASTERNFL:VALENCIA!L114)</f>
        <v>-6917514.2199999997</v>
      </c>
      <c r="M117" s="22">
        <f>SUM(EASTERNFL:VALENCIA!M117)</f>
        <v>92288932.980000019</v>
      </c>
      <c r="N117" s="22">
        <f>SUM(EASTERNFL:VALENCIA!N114)</f>
        <v>0</v>
      </c>
      <c r="O117" s="22">
        <f>SUM(EASTERNFL:VALENCIA!O117)</f>
        <v>112355908</v>
      </c>
      <c r="P117" s="23">
        <f t="shared" si="34"/>
        <v>204644841</v>
      </c>
      <c r="Q117" s="97"/>
      <c r="R117" s="32"/>
      <c r="S117" s="106"/>
      <c r="U117" s="102">
        <f t="shared" si="33"/>
        <v>92288932.980000019</v>
      </c>
      <c r="V117" s="102">
        <f t="shared" si="35"/>
        <v>1.9999980926513672E-2</v>
      </c>
      <c r="W117" s="103">
        <f t="shared" si="36"/>
        <v>112355908</v>
      </c>
      <c r="X117" s="102">
        <f t="shared" ref="X117:X122" si="37">ROUND(W117,0)-W117</f>
        <v>0</v>
      </c>
    </row>
    <row r="118" spans="1:25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23">
        <f>SUM(EASTERNFL:VALENCIA!K115)</f>
        <v>0</v>
      </c>
      <c r="L118" s="23">
        <f>SUM(EASTERNFL:VALENCIA!L115)</f>
        <v>0</v>
      </c>
      <c r="M118" s="22">
        <f>SUM(EASTERNFL:VALENCIA!M118)</f>
        <v>18072836.340000011</v>
      </c>
      <c r="N118" s="22">
        <f>SUM(EASTERNFL:VALENCIA!N115)</f>
        <v>0</v>
      </c>
      <c r="O118" s="22">
        <f>SUM(EASTERNFL:VALENCIA!O118)</f>
        <v>252764059</v>
      </c>
      <c r="P118" s="23">
        <f t="shared" si="34"/>
        <v>270836895</v>
      </c>
      <c r="Q118" s="97"/>
      <c r="R118" s="32"/>
      <c r="S118" s="106"/>
      <c r="U118" s="102">
        <f t="shared" si="33"/>
        <v>18072836.340000011</v>
      </c>
      <c r="V118" s="102">
        <f t="shared" si="35"/>
        <v>-0.34000001102685928</v>
      </c>
      <c r="W118" s="103">
        <f t="shared" si="36"/>
        <v>252764059</v>
      </c>
      <c r="X118" s="102">
        <f t="shared" si="37"/>
        <v>0</v>
      </c>
    </row>
    <row r="119" spans="1:25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23">
        <f>SUM(EASTERNFL:VALENCIA!K116)</f>
        <v>18601124.16</v>
      </c>
      <c r="L119" s="23">
        <f>SUM(EASTERNFL:VALENCIA!L116)</f>
        <v>130855070.48999999</v>
      </c>
      <c r="M119" s="22">
        <f>SUM(EASTERNFL:VALENCIA!M119)</f>
        <v>1080015270.5899999</v>
      </c>
      <c r="N119" s="22">
        <f>SUM(EASTERNFL:VALENCIA!N116)</f>
        <v>0</v>
      </c>
      <c r="O119" s="22">
        <f>SUM(EASTERNFL:VALENCIA!O119)</f>
        <v>2260875</v>
      </c>
      <c r="P119" s="23">
        <f t="shared" si="34"/>
        <v>1082276146</v>
      </c>
      <c r="Q119" s="97"/>
      <c r="R119" s="32"/>
      <c r="S119" s="106"/>
      <c r="U119" s="102">
        <f t="shared" si="33"/>
        <v>1080015270.5899999</v>
      </c>
      <c r="V119" s="102">
        <f t="shared" si="35"/>
        <v>0.41000008583068848</v>
      </c>
      <c r="W119" s="103">
        <f t="shared" si="36"/>
        <v>2260875</v>
      </c>
      <c r="X119" s="102">
        <f t="shared" si="37"/>
        <v>0</v>
      </c>
    </row>
    <row r="120" spans="1:25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23">
        <f>SUM(EASTERNFL:VALENCIA!K117)</f>
        <v>216074489.25</v>
      </c>
      <c r="L120" s="23">
        <f>SUM(EASTERNFL:VALENCIA!L117)</f>
        <v>-123785556.27</v>
      </c>
      <c r="M120" s="22">
        <f>SUM(EASTERNFL:VALENCIA!M120)</f>
        <v>815862.3</v>
      </c>
      <c r="N120" s="22">
        <f>SUM(EASTERNFL:VALENCIA!N117)</f>
        <v>0</v>
      </c>
      <c r="O120" s="22">
        <f>SUM(EASTERNFL:VALENCIA!O120)</f>
        <v>750689</v>
      </c>
      <c r="P120" s="23">
        <f t="shared" si="34"/>
        <v>1566551</v>
      </c>
      <c r="Q120" s="97"/>
      <c r="R120" s="32"/>
      <c r="S120" s="106"/>
      <c r="U120" s="102">
        <f t="shared" si="33"/>
        <v>815862.3</v>
      </c>
      <c r="V120" s="102">
        <f t="shared" si="35"/>
        <v>-0.30000000004656613</v>
      </c>
      <c r="W120" s="103">
        <f t="shared" si="36"/>
        <v>750689</v>
      </c>
      <c r="X120" s="102">
        <f t="shared" si="37"/>
        <v>0</v>
      </c>
    </row>
    <row r="121" spans="1:25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23">
        <f>SUM(EASTERNFL:VALENCIA!K118)</f>
        <v>17758520.500000011</v>
      </c>
      <c r="L121" s="23">
        <f>SUM(EASTERNFL:VALENCIA!L118)</f>
        <v>314315.84000000003</v>
      </c>
      <c r="M121" s="22">
        <f>SUM(EASTERNFL:VALENCIA!M121)</f>
        <v>0</v>
      </c>
      <c r="N121" s="22">
        <f>SUM(EASTERNFL:VALENCIA!N118)</f>
        <v>0</v>
      </c>
      <c r="O121" s="22">
        <f>SUM(EASTERNFL:VALENCIA!O121)</f>
        <v>58679033</v>
      </c>
      <c r="P121" s="23">
        <f t="shared" si="34"/>
        <v>58679033</v>
      </c>
      <c r="Q121" s="97"/>
      <c r="R121" s="32"/>
      <c r="S121" s="106"/>
      <c r="U121" s="102">
        <f t="shared" si="33"/>
        <v>0</v>
      </c>
      <c r="V121" s="102">
        <f t="shared" si="35"/>
        <v>0</v>
      </c>
      <c r="W121" s="103">
        <f t="shared" si="36"/>
        <v>58679033</v>
      </c>
      <c r="X121" s="102">
        <f t="shared" si="37"/>
        <v>0</v>
      </c>
    </row>
    <row r="122" spans="1:25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24">
        <f>SUM(EASTERNFL:VALENCIA!K119)</f>
        <v>1082578222.46</v>
      </c>
      <c r="L122" s="24">
        <f>SUM(EASTERNFL:VALENCIA!L119)</f>
        <v>-2562951.87</v>
      </c>
      <c r="M122" s="294">
        <f>SUM(EASTERNFL:VALENCIA!M122)</f>
        <v>-414497727.79999995</v>
      </c>
      <c r="N122" s="22">
        <f>SUM(EASTERNFL:VALENCIA!N119)</f>
        <v>0</v>
      </c>
      <c r="O122" s="294">
        <f>SUM(EASTERNFL:VALENCIA!O122)</f>
        <v>142476487</v>
      </c>
      <c r="P122" s="69">
        <f t="shared" si="34"/>
        <v>-272021241</v>
      </c>
      <c r="Q122" s="97"/>
      <c r="R122" s="32"/>
      <c r="S122" s="106"/>
      <c r="U122" s="104">
        <f>M122</f>
        <v>-414497727.79999995</v>
      </c>
      <c r="V122" s="21">
        <f t="shared" si="35"/>
        <v>-0.20000004768371582</v>
      </c>
      <c r="W122" s="104">
        <f>O122</f>
        <v>142476487</v>
      </c>
      <c r="X122" s="102">
        <f t="shared" si="37"/>
        <v>0</v>
      </c>
    </row>
    <row r="123" spans="1:25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52"/>
      <c r="L123" s="52"/>
      <c r="M123" s="62"/>
      <c r="N123" s="75"/>
      <c r="O123" s="75"/>
      <c r="P123" s="75"/>
      <c r="Q123" s="75"/>
      <c r="R123" s="112"/>
      <c r="S123" s="11"/>
      <c r="T123" s="12"/>
      <c r="U123" s="102"/>
      <c r="V123" s="102"/>
      <c r="W123" s="103"/>
      <c r="X123" s="102"/>
      <c r="Y123" s="136"/>
    </row>
    <row r="124" spans="1:25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94">
        <f t="array" ref="K124">SUM(ROUND(K111:K122,0))</f>
        <v>7548826701</v>
      </c>
      <c r="L124" s="94">
        <f t="array" ref="L124">SUM(ROUND(L111:L122,0))</f>
        <v>-81263642</v>
      </c>
      <c r="M124" s="94">
        <f t="array" ref="M124">SUM(ROUND(M111:M122,0))</f>
        <v>4925041240</v>
      </c>
      <c r="N124" s="67"/>
      <c r="O124" s="17">
        <f t="array" ref="O124">SUM(ROUND(O111:O122,0))</f>
        <v>1247052931</v>
      </c>
      <c r="P124" s="20">
        <f t="array" ref="P124">SUM(ROUND(P111:P122,0))</f>
        <v>6172094171</v>
      </c>
      <c r="Q124" s="61"/>
      <c r="R124" s="32"/>
      <c r="S124" s="106"/>
      <c r="U124" s="15">
        <f>SUM(U111:U122)</f>
        <v>4925041240.1799994</v>
      </c>
      <c r="V124" s="15">
        <f>M124-U124</f>
        <v>-0.17999935150146484</v>
      </c>
      <c r="W124" s="16">
        <f>SUM(W111:W122)</f>
        <v>1247052931.6500001</v>
      </c>
      <c r="X124" s="15">
        <f>W124-O124</f>
        <v>0.65000009536743164</v>
      </c>
    </row>
    <row r="125" spans="1:25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52"/>
      <c r="L125" s="52"/>
      <c r="M125" s="52"/>
      <c r="N125" s="55"/>
      <c r="O125" s="55"/>
      <c r="P125" s="55"/>
      <c r="Q125" s="55"/>
      <c r="R125" s="110"/>
      <c r="S125" s="11"/>
      <c r="T125" s="12"/>
      <c r="U125" s="102"/>
      <c r="V125" s="102"/>
      <c r="W125" s="103"/>
      <c r="X125" s="102"/>
      <c r="Y125" s="136"/>
    </row>
    <row r="126" spans="1:25" ht="13.5" thickBot="1">
      <c r="B126" s="42"/>
      <c r="C126" s="78"/>
      <c r="D126" s="129" t="s">
        <v>172</v>
      </c>
      <c r="E126" s="130"/>
      <c r="F126" s="130"/>
      <c r="G126" s="130"/>
      <c r="H126" s="130"/>
      <c r="I126" s="130"/>
      <c r="J126" s="130"/>
      <c r="K126" s="134">
        <f>K108+K124</f>
        <v>9558995813.8099995</v>
      </c>
      <c r="L126" s="134">
        <f t="shared" ref="L126" si="38">L108+L124</f>
        <v>-81263642.829999998</v>
      </c>
      <c r="M126" s="134">
        <f>M108+M124</f>
        <v>7053881193.9799995</v>
      </c>
      <c r="N126" s="133"/>
      <c r="O126" s="134">
        <f t="shared" ref="O126:P126" si="39">O108+O124</f>
        <v>1316840209</v>
      </c>
      <c r="P126" s="134">
        <f t="shared" si="39"/>
        <v>8370721403</v>
      </c>
      <c r="Q126" s="88"/>
      <c r="R126" s="116"/>
      <c r="S126" s="106"/>
      <c r="U126" s="15">
        <f>U124+U97+U107</f>
        <v>5924172621.4399996</v>
      </c>
      <c r="V126" s="15">
        <f>M126-U126</f>
        <v>1129708572.54</v>
      </c>
      <c r="W126" s="16">
        <f>W124+W97</f>
        <v>1312636697.0700002</v>
      </c>
      <c r="X126" s="15">
        <f>W126-O126</f>
        <v>-4203511.9299998283</v>
      </c>
    </row>
    <row r="127" spans="1:25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  <c r="S127" s="106"/>
      <c r="T127" s="12"/>
      <c r="U127" s="13"/>
      <c r="V127" s="13"/>
      <c r="W127" s="13"/>
      <c r="X127" s="13"/>
      <c r="Y127" s="136"/>
    </row>
    <row r="128" spans="1:25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  <c r="S128" s="106"/>
      <c r="U128" s="102">
        <f>U39+U48-U97-U124-U107</f>
        <v>1129418423.2998304</v>
      </c>
      <c r="W128" s="102">
        <f>W39-W97-W124</f>
        <v>4203511.1699998379</v>
      </c>
    </row>
    <row r="129" spans="1:25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  <c r="T129" s="12"/>
      <c r="U129" s="13"/>
      <c r="V129" s="13"/>
      <c r="W129" s="13"/>
      <c r="X129" s="13"/>
      <c r="Y129" s="136"/>
    </row>
    <row r="130" spans="1:25" ht="12.75" customHeight="1">
      <c r="C130" s="322" t="s">
        <v>174</v>
      </c>
      <c r="D130" s="296"/>
      <c r="E130" s="296"/>
      <c r="F130" s="296"/>
      <c r="G130" s="296"/>
      <c r="H130" s="296"/>
      <c r="I130" s="296"/>
      <c r="J130" s="296"/>
      <c r="K130" s="26">
        <f>K49-K126</f>
        <v>-2505969037.3799992</v>
      </c>
      <c r="L130" s="26">
        <f>L49-L126</f>
        <v>82170061.829999998</v>
      </c>
      <c r="M130" s="26">
        <f>M49-M126</f>
        <v>5.4500007629394531</v>
      </c>
      <c r="N130" s="47"/>
      <c r="O130" s="26">
        <f>O49-O126</f>
        <v>0</v>
      </c>
      <c r="P130" s="26">
        <f>P49-P126</f>
        <v>5.4300003051757813</v>
      </c>
      <c r="Q130" s="26"/>
      <c r="R130" s="96"/>
    </row>
    <row r="131" spans="1:25" ht="12.75" hidden="1" customHeight="1">
      <c r="M131" s="104"/>
      <c r="N131" s="104"/>
      <c r="O131" s="104"/>
      <c r="P131" s="104"/>
      <c r="Q131" s="104"/>
      <c r="R131" s="104"/>
      <c r="S131" s="104"/>
    </row>
    <row r="132" spans="1:25" ht="12.75" hidden="1" customHeight="1">
      <c r="J132" s="105" t="s">
        <v>175</v>
      </c>
      <c r="K132" s="105"/>
      <c r="L132" s="105"/>
      <c r="M132" s="104"/>
      <c r="N132" s="104"/>
      <c r="O132" s="104"/>
      <c r="P132" s="104"/>
      <c r="Q132" s="104"/>
      <c r="R132" s="104"/>
      <c r="S132" s="104"/>
    </row>
    <row r="133" spans="1:25" ht="12.75" hidden="1" customHeight="1">
      <c r="M133" s="104"/>
      <c r="N133" s="104"/>
      <c r="O133" s="104"/>
      <c r="P133" s="104"/>
      <c r="Q133" s="104"/>
      <c r="R133" s="104"/>
      <c r="S133" s="104"/>
    </row>
    <row r="134" spans="1:25" ht="12.75" hidden="1" customHeight="1">
      <c r="A134" s="25"/>
      <c r="B134" s="25"/>
      <c r="C134" s="25"/>
      <c r="J134" s="25"/>
      <c r="K134" s="25"/>
      <c r="L134" s="25"/>
      <c r="M134" s="104"/>
      <c r="N134" s="104"/>
      <c r="O134" s="104"/>
      <c r="P134" s="104"/>
      <c r="Q134" s="104"/>
      <c r="R134" s="104"/>
      <c r="S134" s="104"/>
      <c r="T134" s="25"/>
      <c r="U134" s="25"/>
      <c r="V134" s="25"/>
      <c r="W134" s="25"/>
      <c r="X134" s="25"/>
    </row>
    <row r="135" spans="1:25" ht="12.75" hidden="1" customHeight="1">
      <c r="A135" s="25"/>
      <c r="B135" s="25"/>
      <c r="C135" s="25"/>
      <c r="J135" s="25"/>
      <c r="K135" s="25"/>
      <c r="L135" s="25"/>
      <c r="M135" s="104"/>
      <c r="N135" s="104"/>
      <c r="O135" s="104"/>
      <c r="P135" s="104"/>
      <c r="Q135" s="104"/>
      <c r="R135" s="104"/>
      <c r="S135" s="104"/>
      <c r="T135" s="25"/>
      <c r="U135" s="25"/>
      <c r="V135" s="25"/>
      <c r="W135" s="25"/>
      <c r="X135" s="25"/>
    </row>
    <row r="136" spans="1:25" ht="12.75" hidden="1" customHeight="1">
      <c r="A136" s="25"/>
      <c r="B136" s="25"/>
      <c r="C136" s="25"/>
      <c r="J136" s="25"/>
      <c r="K136" s="25"/>
      <c r="L136" s="25"/>
      <c r="M136" s="104"/>
      <c r="N136" s="104"/>
      <c r="O136" s="104"/>
      <c r="P136" s="104"/>
      <c r="Q136" s="104"/>
      <c r="R136" s="104"/>
      <c r="S136" s="104"/>
      <c r="T136" s="25"/>
      <c r="U136" s="25"/>
      <c r="V136" s="25"/>
      <c r="W136" s="25"/>
      <c r="X136" s="25"/>
    </row>
    <row r="137" spans="1:25" ht="12.75" hidden="1" customHeight="1">
      <c r="A137" s="25"/>
      <c r="B137" s="25"/>
      <c r="C137" s="25"/>
      <c r="J137" s="25"/>
      <c r="K137" s="25"/>
      <c r="L137" s="25"/>
      <c r="M137" s="104"/>
      <c r="N137" s="104"/>
      <c r="O137" s="104"/>
      <c r="P137" s="104"/>
      <c r="Q137" s="104"/>
      <c r="R137" s="104"/>
      <c r="S137" s="104"/>
      <c r="T137" s="25"/>
      <c r="U137" s="25"/>
      <c r="V137" s="25"/>
      <c r="W137" s="25"/>
      <c r="X137" s="25"/>
    </row>
    <row r="138" spans="1:25" ht="12.75" hidden="1" customHeight="1">
      <c r="A138" s="25"/>
      <c r="B138" s="25"/>
      <c r="C138" s="25"/>
      <c r="J138" s="25"/>
      <c r="K138" s="25"/>
      <c r="L138" s="25"/>
      <c r="M138" s="104"/>
      <c r="N138" s="104"/>
      <c r="O138" s="104"/>
      <c r="P138" s="104"/>
      <c r="Q138" s="104"/>
      <c r="R138" s="104"/>
      <c r="S138" s="104"/>
      <c r="T138" s="25"/>
      <c r="U138" s="25"/>
      <c r="V138" s="25"/>
      <c r="W138" s="25"/>
      <c r="X138" s="25"/>
    </row>
    <row r="139" spans="1:25" ht="12.75" hidden="1" customHeight="1">
      <c r="A139" s="25"/>
      <c r="B139" s="25"/>
      <c r="C139" s="25"/>
      <c r="J139" s="25"/>
      <c r="K139" s="25"/>
      <c r="L139" s="25"/>
      <c r="M139" s="104"/>
      <c r="N139" s="104"/>
      <c r="O139" s="104"/>
      <c r="P139" s="104"/>
      <c r="Q139" s="104"/>
      <c r="R139" s="104"/>
      <c r="S139" s="104"/>
      <c r="T139" s="25"/>
      <c r="U139" s="25"/>
      <c r="V139" s="25"/>
      <c r="W139" s="25"/>
      <c r="X139" s="25"/>
    </row>
    <row r="140" spans="1:25" ht="12.75" hidden="1" customHeight="1">
      <c r="A140" s="25"/>
      <c r="B140" s="25"/>
      <c r="C140" s="25"/>
      <c r="J140" s="25"/>
      <c r="K140" s="25"/>
      <c r="L140" s="25"/>
      <c r="M140" s="104"/>
      <c r="N140" s="104"/>
      <c r="O140" s="104"/>
      <c r="P140" s="104"/>
      <c r="Q140" s="104"/>
      <c r="R140" s="104"/>
      <c r="S140" s="104"/>
      <c r="T140" s="25"/>
      <c r="U140" s="25"/>
      <c r="V140" s="25"/>
      <c r="W140" s="25"/>
      <c r="X140" s="25"/>
    </row>
    <row r="141" spans="1:25" ht="12.75" hidden="1" customHeight="1">
      <c r="A141" s="25"/>
      <c r="B141" s="25"/>
      <c r="C141" s="25"/>
      <c r="J141" s="25"/>
      <c r="K141" s="25"/>
      <c r="L141" s="25"/>
      <c r="M141" s="104"/>
      <c r="N141" s="104"/>
      <c r="O141" s="104"/>
      <c r="P141" s="104"/>
      <c r="Q141" s="104"/>
      <c r="R141" s="104"/>
      <c r="S141" s="104"/>
      <c r="T141" s="25"/>
      <c r="U141" s="25"/>
      <c r="V141" s="25"/>
      <c r="W141" s="25"/>
      <c r="X141" s="25"/>
    </row>
    <row r="142" spans="1:25" ht="12.75" hidden="1" customHeight="1">
      <c r="A142" s="25"/>
      <c r="B142" s="25"/>
      <c r="C142" s="25"/>
      <c r="J142" s="25"/>
      <c r="K142" s="25"/>
      <c r="L142" s="25"/>
      <c r="M142" s="104"/>
      <c r="N142" s="104"/>
      <c r="O142" s="104"/>
      <c r="P142" s="104"/>
      <c r="Q142" s="104"/>
      <c r="R142" s="104"/>
      <c r="S142" s="104"/>
      <c r="T142" s="25"/>
      <c r="U142" s="25"/>
      <c r="V142" s="25"/>
      <c r="W142" s="25"/>
      <c r="X142" s="25"/>
    </row>
    <row r="143" spans="1:25" ht="12.75" hidden="1" customHeight="1">
      <c r="A143" s="25"/>
      <c r="B143" s="25"/>
      <c r="C143" s="25"/>
      <c r="J143" s="25"/>
      <c r="K143" s="25"/>
      <c r="L143" s="25"/>
      <c r="M143" s="104"/>
      <c r="N143" s="104"/>
      <c r="O143" s="104"/>
      <c r="P143" s="104"/>
      <c r="Q143" s="104"/>
      <c r="R143" s="104"/>
      <c r="S143" s="104"/>
      <c r="T143" s="25"/>
      <c r="U143" s="25"/>
      <c r="V143" s="25"/>
      <c r="W143" s="25"/>
      <c r="X143" s="25"/>
    </row>
    <row r="144" spans="1:25" ht="12.75" hidden="1" customHeight="1">
      <c r="A144" s="25"/>
      <c r="B144" s="25"/>
      <c r="C144" s="25"/>
      <c r="J144" s="25"/>
      <c r="K144" s="25"/>
      <c r="L144" s="25"/>
      <c r="M144" s="104"/>
      <c r="N144" s="104"/>
      <c r="O144" s="104"/>
      <c r="P144" s="104"/>
      <c r="Q144" s="104"/>
      <c r="R144" s="104"/>
      <c r="S144" s="104"/>
      <c r="T144" s="25"/>
      <c r="U144" s="25"/>
      <c r="V144" s="25"/>
      <c r="W144" s="25"/>
      <c r="X144" s="25"/>
    </row>
    <row r="145" spans="1:24" ht="12.75" hidden="1" customHeight="1">
      <c r="A145" s="25"/>
      <c r="B145" s="25"/>
      <c r="C145" s="25"/>
      <c r="J145" s="25"/>
      <c r="K145" s="25"/>
      <c r="L145" s="25"/>
      <c r="M145" s="104"/>
      <c r="N145" s="104"/>
      <c r="O145" s="104"/>
      <c r="P145" s="104"/>
      <c r="Q145" s="104"/>
      <c r="R145" s="104"/>
      <c r="S145" s="104"/>
      <c r="T145" s="25"/>
      <c r="U145" s="25"/>
      <c r="V145" s="25"/>
      <c r="W145" s="25"/>
      <c r="X145" s="25"/>
    </row>
    <row r="146" spans="1:24" ht="12.75" hidden="1" customHeight="1">
      <c r="A146" s="25"/>
      <c r="B146" s="25"/>
      <c r="C146" s="25"/>
      <c r="J146" s="25"/>
      <c r="K146" s="25"/>
      <c r="L146" s="25"/>
      <c r="M146" s="104"/>
      <c r="N146" s="104"/>
      <c r="O146" s="104"/>
      <c r="P146" s="104"/>
      <c r="Q146" s="104"/>
      <c r="R146" s="104"/>
      <c r="S146" s="104"/>
      <c r="T146" s="25"/>
      <c r="U146" s="25"/>
      <c r="V146" s="25"/>
      <c r="W146" s="25"/>
      <c r="X146" s="25"/>
    </row>
    <row r="147" spans="1:24" ht="12.75" hidden="1" customHeight="1">
      <c r="A147" s="25"/>
      <c r="B147" s="25"/>
      <c r="C147" s="25"/>
      <c r="J147" s="25"/>
      <c r="K147" s="25"/>
      <c r="L147" s="25"/>
      <c r="M147" s="104"/>
      <c r="N147" s="104"/>
      <c r="O147" s="104"/>
      <c r="P147" s="104"/>
      <c r="Q147" s="104"/>
      <c r="R147" s="104"/>
      <c r="S147" s="104"/>
      <c r="T147" s="25"/>
      <c r="U147" s="25"/>
      <c r="V147" s="25"/>
      <c r="W147" s="25"/>
      <c r="X147" s="25"/>
    </row>
    <row r="148" spans="1:24" ht="12.75" hidden="1" customHeight="1">
      <c r="A148" s="25"/>
      <c r="B148" s="25"/>
      <c r="C148" s="25"/>
      <c r="J148" s="25"/>
      <c r="K148" s="25"/>
      <c r="L148" s="25"/>
      <c r="M148" s="104"/>
      <c r="N148" s="104"/>
      <c r="O148" s="104"/>
      <c r="P148" s="104"/>
      <c r="Q148" s="104"/>
      <c r="R148" s="104"/>
      <c r="S148" s="104"/>
      <c r="T148" s="25"/>
      <c r="U148" s="25"/>
      <c r="V148" s="25"/>
      <c r="W148" s="25"/>
      <c r="X148" s="25"/>
    </row>
    <row r="149" spans="1:24" ht="12.75" hidden="1" customHeight="1">
      <c r="A149" s="25"/>
      <c r="B149" s="25"/>
      <c r="C149" s="25"/>
      <c r="J149" s="25"/>
      <c r="K149" s="25"/>
      <c r="L149" s="25"/>
      <c r="M149" s="104"/>
      <c r="N149" s="104"/>
      <c r="O149" s="104"/>
      <c r="P149" s="104"/>
      <c r="Q149" s="104"/>
      <c r="R149" s="104"/>
      <c r="S149" s="104"/>
      <c r="T149" s="25"/>
      <c r="U149" s="25"/>
      <c r="V149" s="25"/>
      <c r="W149" s="25"/>
      <c r="X149" s="25"/>
    </row>
    <row r="150" spans="1:24" ht="12.75" hidden="1" customHeight="1">
      <c r="A150" s="25"/>
      <c r="B150" s="25"/>
      <c r="C150" s="25"/>
      <c r="M150" s="104"/>
      <c r="N150" s="104"/>
      <c r="O150" s="104"/>
      <c r="P150" s="104"/>
      <c r="Q150" s="104"/>
      <c r="R150" s="104"/>
      <c r="S150" s="104"/>
      <c r="T150" s="25"/>
      <c r="U150" s="25"/>
      <c r="V150" s="25"/>
      <c r="W150" s="25"/>
      <c r="X150" s="25"/>
    </row>
    <row r="151" spans="1:24" ht="12.75" hidden="1" customHeight="1">
      <c r="A151" s="25"/>
      <c r="B151" s="25"/>
      <c r="C151" s="25"/>
      <c r="M151" s="104"/>
      <c r="N151" s="104"/>
      <c r="O151" s="104"/>
      <c r="P151" s="104"/>
      <c r="Q151" s="104"/>
      <c r="R151" s="104"/>
      <c r="S151" s="104"/>
      <c r="T151" s="25"/>
      <c r="U151" s="25"/>
      <c r="V151" s="25"/>
      <c r="W151" s="25"/>
      <c r="X151" s="25"/>
    </row>
    <row r="152" spans="1:24" ht="12.75" hidden="1" customHeight="1">
      <c r="A152" s="25"/>
      <c r="B152" s="25"/>
      <c r="C152" s="25"/>
      <c r="M152" s="104"/>
      <c r="N152" s="104"/>
      <c r="O152" s="104"/>
      <c r="P152" s="104"/>
      <c r="Q152" s="104"/>
      <c r="R152" s="104"/>
      <c r="S152" s="104"/>
      <c r="T152" s="25"/>
      <c r="U152" s="25"/>
      <c r="V152" s="25"/>
      <c r="W152" s="25"/>
      <c r="X152" s="25"/>
    </row>
    <row r="163" spans="1:24">
      <c r="A163" s="25"/>
      <c r="B163" s="25"/>
      <c r="C163" s="25"/>
      <c r="H163" s="27"/>
      <c r="O163" s="27"/>
      <c r="P163" s="27"/>
      <c r="Q163" s="27"/>
      <c r="R163" s="27"/>
      <c r="S163" s="27"/>
      <c r="T163" s="25"/>
      <c r="U163" s="25"/>
      <c r="V163" s="25"/>
      <c r="W163" s="25"/>
      <c r="X163" s="25"/>
    </row>
    <row r="164" spans="1:24">
      <c r="A164" s="25"/>
      <c r="B164" s="25"/>
      <c r="C164" s="25"/>
      <c r="H164" s="27"/>
      <c r="O164" s="27"/>
      <c r="P164" s="27"/>
      <c r="Q164" s="27"/>
      <c r="R164" s="27"/>
      <c r="S164" s="27"/>
      <c r="T164" s="25"/>
      <c r="U164" s="25"/>
      <c r="V164" s="25"/>
      <c r="W164" s="25"/>
      <c r="X164" s="25"/>
    </row>
    <row r="165" spans="1:24">
      <c r="A165" s="25"/>
      <c r="B165" s="25"/>
      <c r="C165" s="25"/>
      <c r="H165" s="27"/>
      <c r="O165" s="27"/>
      <c r="P165" s="27"/>
      <c r="Q165" s="27"/>
      <c r="R165" s="27"/>
      <c r="S165" s="27"/>
      <c r="T165" s="25"/>
      <c r="U165" s="25"/>
      <c r="V165" s="25"/>
      <c r="W165" s="25"/>
      <c r="X165" s="25"/>
    </row>
    <row r="166" spans="1:24">
      <c r="A166" s="25"/>
      <c r="B166" s="25"/>
      <c r="C166" s="25"/>
      <c r="H166" s="27"/>
      <c r="O166" s="27"/>
      <c r="P166" s="27"/>
      <c r="Q166" s="27"/>
      <c r="R166" s="27"/>
      <c r="S166" s="27"/>
      <c r="T166" s="25"/>
      <c r="U166" s="25"/>
      <c r="V166" s="25"/>
      <c r="W166" s="25"/>
      <c r="X166" s="25"/>
    </row>
    <row r="167" spans="1:24">
      <c r="A167" s="25"/>
      <c r="B167" s="25"/>
      <c r="C167" s="25"/>
      <c r="H167" s="27"/>
      <c r="O167" s="27"/>
      <c r="P167" s="27"/>
      <c r="Q167" s="27"/>
      <c r="R167" s="27"/>
      <c r="S167" s="27"/>
      <c r="T167" s="25"/>
      <c r="U167" s="25"/>
      <c r="V167" s="25"/>
      <c r="W167" s="25"/>
      <c r="X167" s="25"/>
    </row>
    <row r="168" spans="1:24">
      <c r="A168" s="25"/>
      <c r="B168" s="25"/>
      <c r="C168" s="25"/>
      <c r="H168" s="27"/>
      <c r="O168" s="27"/>
      <c r="P168" s="27"/>
      <c r="Q168" s="27"/>
      <c r="R168" s="27"/>
      <c r="S168" s="27"/>
      <c r="T168" s="25"/>
      <c r="U168" s="25"/>
      <c r="V168" s="25"/>
      <c r="W168" s="25"/>
      <c r="X168" s="25"/>
    </row>
    <row r="169" spans="1:24">
      <c r="A169" s="25"/>
      <c r="B169" s="25"/>
      <c r="C169" s="25"/>
      <c r="H169" s="27"/>
      <c r="O169" s="27"/>
      <c r="P169" s="27"/>
      <c r="Q169" s="27"/>
      <c r="R169" s="27"/>
      <c r="S169" s="27"/>
      <c r="T169" s="25"/>
      <c r="U169" s="25"/>
      <c r="V169" s="25"/>
      <c r="W169" s="25"/>
      <c r="X169" s="25"/>
    </row>
    <row r="170" spans="1:24">
      <c r="A170" s="25"/>
      <c r="B170" s="25"/>
      <c r="C170" s="25"/>
      <c r="H170" s="27"/>
      <c r="O170" s="27"/>
      <c r="P170" s="27"/>
      <c r="Q170" s="27"/>
      <c r="R170" s="27"/>
      <c r="S170" s="27"/>
      <c r="T170" s="25"/>
      <c r="U170" s="25"/>
      <c r="V170" s="25"/>
      <c r="W170" s="25"/>
      <c r="X170" s="25"/>
    </row>
    <row r="171" spans="1:24">
      <c r="A171" s="25"/>
      <c r="B171" s="25"/>
      <c r="C171" s="25"/>
      <c r="H171" s="27"/>
      <c r="O171" s="27"/>
      <c r="P171" s="27"/>
      <c r="Q171" s="27"/>
      <c r="R171" s="27"/>
      <c r="S171" s="27"/>
      <c r="T171" s="25"/>
      <c r="U171" s="25"/>
      <c r="V171" s="25"/>
      <c r="W171" s="25"/>
      <c r="X171" s="25"/>
    </row>
    <row r="172" spans="1:24">
      <c r="A172" s="25"/>
      <c r="B172" s="25"/>
      <c r="C172" s="25"/>
      <c r="H172" s="27"/>
      <c r="O172" s="27"/>
      <c r="P172" s="27"/>
      <c r="Q172" s="27"/>
      <c r="R172" s="27"/>
      <c r="S172" s="27"/>
      <c r="T172" s="25"/>
      <c r="U172" s="25"/>
      <c r="V172" s="25"/>
      <c r="W172" s="25"/>
      <c r="X172" s="25"/>
    </row>
    <row r="173" spans="1:24">
      <c r="A173" s="25"/>
      <c r="B173" s="25"/>
      <c r="C173" s="25"/>
      <c r="H173" s="27"/>
      <c r="O173" s="27"/>
      <c r="P173" s="27"/>
      <c r="Q173" s="27"/>
      <c r="R173" s="27"/>
      <c r="S173" s="27"/>
      <c r="T173" s="25"/>
      <c r="U173" s="25"/>
      <c r="V173" s="25"/>
      <c r="W173" s="25"/>
      <c r="X173" s="25"/>
    </row>
    <row r="174" spans="1:24">
      <c r="A174" s="25"/>
      <c r="B174" s="25"/>
      <c r="C174" s="25"/>
      <c r="H174" s="27"/>
      <c r="O174" s="27"/>
      <c r="P174" s="27"/>
      <c r="Q174" s="27"/>
      <c r="R174" s="27"/>
      <c r="S174" s="27"/>
      <c r="T174" s="25"/>
      <c r="U174" s="25"/>
      <c r="V174" s="25"/>
      <c r="W174" s="25"/>
      <c r="X174" s="25"/>
    </row>
  </sheetData>
  <sheetProtection formatColumns="0" formatRows="0"/>
  <conditionalFormatting sqref="M12:O22 M28:O28 K111:O122">
    <cfRule type="cellIs" dxfId="2271" priority="131" operator="notEqual">
      <formula>0</formula>
    </cfRule>
    <cfRule type="containsBlanks" dxfId="2270" priority="132">
      <formula>LEN(TRIM(K12))=0</formula>
    </cfRule>
  </conditionalFormatting>
  <conditionalFormatting sqref="K12:O17 K84:O89 M85:O93">
    <cfRule type="cellIs" dxfId="2269" priority="130" operator="notEqual">
      <formula>K25</formula>
    </cfRule>
  </conditionalFormatting>
  <conditionalFormatting sqref="U128 W128">
    <cfRule type="cellIs" dxfId="2268" priority="123" operator="notEqual">
      <formula>0</formula>
    </cfRule>
    <cfRule type="cellIs" dxfId="2267" priority="124" operator="equal">
      <formula>0</formula>
    </cfRule>
  </conditionalFormatting>
  <conditionalFormatting sqref="U95 U74 U39:U44 U37 U25 U97:U102 U126 U124 U105:U108 U46:U48">
    <cfRule type="expression" dxfId="2266" priority="120">
      <formula>ROUND($U25,0)&lt;&gt;$M25</formula>
    </cfRule>
  </conditionalFormatting>
  <conditionalFormatting sqref="X126 V126 V124 X124 V95 X95 X74 V74 V39:V44 V37 X37 X39:X44 X25 V25 V97:V102 X97:X102 X105:X108 V105:V108 X46:X48 V46:V48">
    <cfRule type="cellIs" dxfId="2265" priority="121" operator="between">
      <formula>-0.5</formula>
      <formula>0.5</formula>
    </cfRule>
    <cfRule type="cellIs" dxfId="2264" priority="122" operator="notBetween">
      <formula>-0.5</formula>
      <formula>0.5</formula>
    </cfRule>
  </conditionalFormatting>
  <conditionalFormatting sqref="U25 U37 U39:U44 U74 U95 U97:U102 U124 U126 U105:U108 U46:U48">
    <cfRule type="expression" dxfId="2263" priority="119">
      <formula>ROUND($U25,0)=$M25</formula>
    </cfRule>
  </conditionalFormatting>
  <conditionalFormatting sqref="W25 W37 W39:W44 W74 W95 W124 W126 W97:W102 W105:W108 W46:W48">
    <cfRule type="expression" dxfId="2262" priority="117">
      <formula>ROUND($W25,0)&lt;&gt;$O25</formula>
    </cfRule>
    <cfRule type="expression" dxfId="2261" priority="118">
      <formula>ROUND($W25,0)=$O25</formula>
    </cfRule>
  </conditionalFormatting>
  <conditionalFormatting sqref="O130 K130:M130">
    <cfRule type="cellIs" dxfId="2260" priority="115" operator="notEqual">
      <formula>0</formula>
    </cfRule>
    <cfRule type="cellIs" dxfId="2259" priority="116" operator="equal">
      <formula>0</formula>
    </cfRule>
  </conditionalFormatting>
  <conditionalFormatting sqref="W74">
    <cfRule type="expression" dxfId="2258" priority="114">
      <formula>ROUND($U74,0)&lt;&gt;$M74</formula>
    </cfRule>
  </conditionalFormatting>
  <conditionalFormatting sqref="W74">
    <cfRule type="expression" dxfId="2257" priority="113">
      <formula>ROUND($U74,0)=$M74</formula>
    </cfRule>
  </conditionalFormatting>
  <conditionalFormatting sqref="W95">
    <cfRule type="expression" dxfId="2256" priority="112">
      <formula>ROUND($U95,0)&lt;&gt;$M95</formula>
    </cfRule>
  </conditionalFormatting>
  <conditionalFormatting sqref="W95">
    <cfRule type="expression" dxfId="2255" priority="111">
      <formula>ROUND($U95,0)=$M95</formula>
    </cfRule>
  </conditionalFormatting>
  <conditionalFormatting sqref="P114 P12:P23 P116:P121 P111 P84:P93 P28:P35 P53:P72">
    <cfRule type="cellIs" dxfId="2254" priority="109" operator="notEqual">
      <formula>0</formula>
    </cfRule>
    <cfRule type="containsBlanks" dxfId="2253" priority="110">
      <formula>LEN(TRIM(P12))=0</formula>
    </cfRule>
  </conditionalFormatting>
  <conditionalFormatting sqref="P12">
    <cfRule type="cellIs" dxfId="2252" priority="108" operator="notEqual">
      <formula>P25</formula>
    </cfRule>
  </conditionalFormatting>
  <conditionalFormatting sqref="K29:O35 K72:L72">
    <cfRule type="cellIs" dxfId="2251" priority="107" operator="notEqual">
      <formula>K49</formula>
    </cfRule>
  </conditionalFormatting>
  <conditionalFormatting sqref="P84">
    <cfRule type="cellIs" dxfId="2250" priority="106" operator="notEqual">
      <formula>P97</formula>
    </cfRule>
  </conditionalFormatting>
  <conditionalFormatting sqref="P130">
    <cfRule type="cellIs" dxfId="2249" priority="104" operator="notEqual">
      <formula>0</formula>
    </cfRule>
    <cfRule type="cellIs" dxfId="2248" priority="105" operator="equal">
      <formula>0</formula>
    </cfRule>
  </conditionalFormatting>
  <conditionalFormatting sqref="K100:O100 K104:L105 K101:L102 M101:O105">
    <cfRule type="cellIs" dxfId="2247" priority="94" operator="notEqual">
      <formula>0</formula>
    </cfRule>
    <cfRule type="containsBlanks" dxfId="2246" priority="95">
      <formula>LEN(TRIM(K100))=0</formula>
    </cfRule>
  </conditionalFormatting>
  <conditionalFormatting sqref="P42:P46">
    <cfRule type="cellIs" dxfId="2245" priority="92" operator="notEqual">
      <formula>0</formula>
    </cfRule>
    <cfRule type="containsBlanks" dxfId="2244" priority="93">
      <formula>LEN(TRIM(P42))=0</formula>
    </cfRule>
  </conditionalFormatting>
  <conditionalFormatting sqref="P105 P100:P103">
    <cfRule type="cellIs" dxfId="2243" priority="90" operator="notEqual">
      <formula>0</formula>
    </cfRule>
    <cfRule type="containsBlanks" dxfId="2242" priority="91">
      <formula>LEN(TRIM(P100))=0</formula>
    </cfRule>
  </conditionalFormatting>
  <conditionalFormatting sqref="K12:O12 K84:O84 M85:O93">
    <cfRule type="cellIs" dxfId="2241" priority="89" operator="notEqual">
      <formula>K30</formula>
    </cfRule>
  </conditionalFormatting>
  <conditionalFormatting sqref="K13:O22 K85:O93">
    <cfRule type="cellIs" dxfId="2240" priority="87" operator="notEqual">
      <formula>K32</formula>
    </cfRule>
  </conditionalFormatting>
  <conditionalFormatting sqref="K111:O122">
    <cfRule type="cellIs" dxfId="2239" priority="85" operator="notEqual">
      <formula>K120</formula>
    </cfRule>
  </conditionalFormatting>
  <conditionalFormatting sqref="M28:O28 K18:O22 K29:O30 K90:O93">
    <cfRule type="cellIs" dxfId="2238" priority="133" operator="notEqual">
      <formula>K32</formula>
    </cfRule>
  </conditionalFormatting>
  <conditionalFormatting sqref="K12:K22 K28 K53:O53 K72:L72 K54:L70 M54:O72">
    <cfRule type="cellIs" dxfId="2237" priority="79" operator="notEqual">
      <formula>0</formula>
    </cfRule>
    <cfRule type="containsBlanks" dxfId="2236" priority="80">
      <formula>LEN(TRIM(K12))=0</formula>
    </cfRule>
  </conditionalFormatting>
  <conditionalFormatting sqref="K28">
    <cfRule type="cellIs" dxfId="2235" priority="78" operator="notEqual">
      <formula>K42</formula>
    </cfRule>
  </conditionalFormatting>
  <conditionalFormatting sqref="K42:O44 K46:L46 M45:O46">
    <cfRule type="cellIs" dxfId="2234" priority="74" operator="notEqual">
      <formula>0</formula>
    </cfRule>
    <cfRule type="containsBlanks" dxfId="2233" priority="75">
      <formula>LEN(TRIM(K42))=0</formula>
    </cfRule>
  </conditionalFormatting>
  <conditionalFormatting sqref="K28 M28:O28 K53:P53 K54:L70 M54:O72">
    <cfRule type="cellIs" dxfId="2232" priority="72" operator="notEqual">
      <formula>K49</formula>
    </cfRule>
  </conditionalFormatting>
  <conditionalFormatting sqref="L12:L22 L28">
    <cfRule type="cellIs" dxfId="2231" priority="66" operator="notEqual">
      <formula>0</formula>
    </cfRule>
    <cfRule type="containsBlanks" dxfId="2230" priority="67">
      <formula>LEN(TRIM(L12))=0</formula>
    </cfRule>
  </conditionalFormatting>
  <conditionalFormatting sqref="L28">
    <cfRule type="cellIs" dxfId="2229" priority="65" operator="notEqual">
      <formula>L42</formula>
    </cfRule>
  </conditionalFormatting>
  <conditionalFormatting sqref="L28">
    <cfRule type="cellIs" dxfId="2228" priority="59" operator="notEqual">
      <formula>L49</formula>
    </cfRule>
  </conditionalFormatting>
  <conditionalFormatting sqref="K23:O23">
    <cfRule type="cellIs" dxfId="2227" priority="57" operator="notEqual">
      <formula>0</formula>
    </cfRule>
    <cfRule type="containsBlanks" dxfId="2226" priority="58">
      <formula>LEN(TRIM(K23))=0</formula>
    </cfRule>
  </conditionalFormatting>
  <conditionalFormatting sqref="M29:O35">
    <cfRule type="cellIs" dxfId="2225" priority="55" operator="notEqual">
      <formula>0</formula>
    </cfRule>
    <cfRule type="containsBlanks" dxfId="2224" priority="56">
      <formula>LEN(TRIM(M29))=0</formula>
    </cfRule>
  </conditionalFormatting>
  <conditionalFormatting sqref="K29:K35">
    <cfRule type="cellIs" dxfId="2223" priority="51" operator="notEqual">
      <formula>0</formula>
    </cfRule>
    <cfRule type="containsBlanks" dxfId="2222" priority="52">
      <formula>LEN(TRIM(K29))=0</formula>
    </cfRule>
  </conditionalFormatting>
  <conditionalFormatting sqref="L29:L35">
    <cfRule type="cellIs" dxfId="2221" priority="47" operator="notEqual">
      <formula>0</formula>
    </cfRule>
    <cfRule type="containsBlanks" dxfId="2220" priority="48">
      <formula>LEN(TRIM(L29))=0</formula>
    </cfRule>
  </conditionalFormatting>
  <conditionalFormatting sqref="K84:O93">
    <cfRule type="cellIs" dxfId="2219" priority="39" operator="notEqual">
      <formula>0</formula>
    </cfRule>
    <cfRule type="containsBlanks" dxfId="2218" priority="40">
      <formula>LEN(TRIM(K84))=0</formula>
    </cfRule>
  </conditionalFormatting>
  <conditionalFormatting sqref="U104">
    <cfRule type="expression" dxfId="2217" priority="30">
      <formula>ROUND($U104,0)&lt;&gt;$M104</formula>
    </cfRule>
  </conditionalFormatting>
  <conditionalFormatting sqref="V104 X104">
    <cfRule type="cellIs" dxfId="2216" priority="31" operator="between">
      <formula>-0.5</formula>
      <formula>0.5</formula>
    </cfRule>
    <cfRule type="cellIs" dxfId="2215" priority="32" operator="notBetween">
      <formula>-0.5</formula>
      <formula>0.5</formula>
    </cfRule>
  </conditionalFormatting>
  <conditionalFormatting sqref="U104">
    <cfRule type="expression" dxfId="2214" priority="29">
      <formula>ROUND($U104,0)=$M104</formula>
    </cfRule>
  </conditionalFormatting>
  <conditionalFormatting sqref="W104">
    <cfRule type="expression" dxfId="2213" priority="27">
      <formula>ROUND($W104,0)&lt;&gt;$O104</formula>
    </cfRule>
    <cfRule type="expression" dxfId="2212" priority="28">
      <formula>ROUND($W104,0)=$O104</formula>
    </cfRule>
  </conditionalFormatting>
  <conditionalFormatting sqref="P104">
    <cfRule type="cellIs" dxfId="2211" priority="23" operator="notEqual">
      <formula>0</formula>
    </cfRule>
    <cfRule type="containsBlanks" dxfId="2210" priority="24">
      <formula>LEN(TRIM(P104))=0</formula>
    </cfRule>
  </conditionalFormatting>
  <conditionalFormatting sqref="K31:O35">
    <cfRule type="cellIs" dxfId="2209" priority="146" operator="notEqual">
      <formula>K46</formula>
    </cfRule>
  </conditionalFormatting>
  <conditionalFormatting sqref="K45 K71">
    <cfRule type="cellIs" dxfId="2208" priority="17" operator="notEqual">
      <formula>0</formula>
    </cfRule>
  </conditionalFormatting>
  <conditionalFormatting sqref="K103">
    <cfRule type="cellIs" dxfId="2207" priority="1" operator="not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5" max="14" man="1"/>
  </rowBreaks>
  <colBreaks count="1" manualBreakCount="1">
    <brk id="17" max="114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8" id="{508A0261-44F4-49C9-850C-0DC28C533533}">
            <xm:f>LEN(TRIM(EASTERNFL!K45))=0</xm:f>
            <x14:dxf>
              <fill>
                <patternFill>
                  <bgColor theme="0"/>
                </patternFill>
              </fill>
            </x14:dxf>
          </x14:cfRule>
          <xm:sqref>K45 K71 K103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18" t="s">
        <v>228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8416105.129999999</v>
      </c>
      <c r="L12" s="142">
        <v>-2409120.08</v>
      </c>
      <c r="M12" s="32">
        <v>6006985.0499999989</v>
      </c>
      <c r="N12" s="143"/>
      <c r="O12" s="141">
        <v>264007.48</v>
      </c>
      <c r="P12" s="32">
        <v>6270992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825088.30999999959</v>
      </c>
      <c r="L13" s="139">
        <v>1264800.1100000001</v>
      </c>
      <c r="M13" s="32">
        <v>2089888.4199999997</v>
      </c>
      <c r="N13" s="61"/>
      <c r="O13" s="139">
        <v>0</v>
      </c>
      <c r="P13" s="32">
        <v>2089888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33029973.969999999</v>
      </c>
      <c r="P14" s="32">
        <v>33029974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1388012.0600000003</v>
      </c>
      <c r="L16" s="139">
        <v>0</v>
      </c>
      <c r="M16" s="32">
        <v>1388012.0600000003</v>
      </c>
      <c r="N16" s="61"/>
      <c r="O16" s="139">
        <v>0</v>
      </c>
      <c r="P16" s="32">
        <v>1388012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61735.78</v>
      </c>
      <c r="L17" s="139">
        <v>0</v>
      </c>
      <c r="M17" s="32">
        <v>61735.78</v>
      </c>
      <c r="N17" s="61"/>
      <c r="O17" s="139">
        <v>0</v>
      </c>
      <c r="P17" s="32">
        <v>61736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10233094.030000001</v>
      </c>
      <c r="L18" s="139">
        <v>0</v>
      </c>
      <c r="M18" s="32">
        <v>10233094.030000001</v>
      </c>
      <c r="N18" s="61"/>
      <c r="O18" s="139">
        <v>0</v>
      </c>
      <c r="P18" s="32">
        <v>10233094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40763.589999999997</v>
      </c>
      <c r="L19" s="139">
        <v>0</v>
      </c>
      <c r="M19" s="32">
        <v>40763.589999999997</v>
      </c>
      <c r="N19" s="61"/>
      <c r="O19" s="139">
        <v>0</v>
      </c>
      <c r="P19" s="32">
        <v>40764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925567.87</v>
      </c>
      <c r="L20" s="139">
        <v>0</v>
      </c>
      <c r="M20" s="32">
        <v>925567.87</v>
      </c>
      <c r="N20" s="61"/>
      <c r="O20" s="139">
        <v>0</v>
      </c>
      <c r="P20" s="32">
        <v>925568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330703</v>
      </c>
      <c r="L21" s="139">
        <v>0</v>
      </c>
      <c r="M21" s="32">
        <v>330703</v>
      </c>
      <c r="N21" s="61"/>
      <c r="O21" s="139">
        <v>0</v>
      </c>
      <c r="P21" s="32">
        <v>330703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2233.8000000000002</v>
      </c>
      <c r="L22" s="139"/>
      <c r="M22" s="32">
        <v>2233.8000000000002</v>
      </c>
      <c r="N22" s="61"/>
      <c r="O22" s="139">
        <v>0</v>
      </c>
      <c r="P22" s="32">
        <v>2234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15346.5</v>
      </c>
      <c r="L23" s="144">
        <v>0</v>
      </c>
      <c r="M23" s="145">
        <v>15346.5</v>
      </c>
      <c r="N23" s="61"/>
      <c r="O23" s="144">
        <v>16322</v>
      </c>
      <c r="P23" s="145">
        <v>31669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22238650.07</v>
      </c>
      <c r="L25" s="146">
        <v>-1144319.97</v>
      </c>
      <c r="M25" s="147">
        <v>21094330</v>
      </c>
      <c r="N25" s="62"/>
      <c r="O25" s="147">
        <v>33310303</v>
      </c>
      <c r="P25" s="147">
        <v>54404634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5915431.2599999988</v>
      </c>
      <c r="L28" s="148">
        <v>1144319.97</v>
      </c>
      <c r="M28" s="32">
        <v>7059751.2299999986</v>
      </c>
      <c r="N28" s="61"/>
      <c r="O28" s="139">
        <v>0</v>
      </c>
      <c r="P28" s="32">
        <v>7059751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/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82863396.600000009</v>
      </c>
      <c r="L33" s="139">
        <v>0</v>
      </c>
      <c r="M33" s="32">
        <v>82863396.600000009</v>
      </c>
      <c r="N33" s="61"/>
      <c r="O33" s="139">
        <v>0</v>
      </c>
      <c r="P33" s="32">
        <v>82863397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6659170.8499999996</v>
      </c>
      <c r="L34" s="139">
        <v>0</v>
      </c>
      <c r="M34" s="32">
        <v>6659170.8499999996</v>
      </c>
      <c r="N34" s="61"/>
      <c r="O34" s="139">
        <v>47688</v>
      </c>
      <c r="P34" s="32">
        <v>6706859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95437998.710000008</v>
      </c>
      <c r="L37" s="146">
        <v>1144319.97</v>
      </c>
      <c r="M37" s="69">
        <v>96582319</v>
      </c>
      <c r="N37" s="61"/>
      <c r="O37" s="69">
        <v>47688</v>
      </c>
      <c r="P37" s="69">
        <v>96630007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117676648.78</v>
      </c>
      <c r="L39" s="150">
        <v>0</v>
      </c>
      <c r="M39" s="94">
        <v>117676649</v>
      </c>
      <c r="N39" s="67"/>
      <c r="O39" s="17">
        <v>33357991</v>
      </c>
      <c r="P39" s="17">
        <v>151034641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6324400.9000000004</v>
      </c>
      <c r="L43" s="138">
        <v>0</v>
      </c>
      <c r="M43" s="32">
        <v>6324400.9000000004</v>
      </c>
      <c r="N43" s="61"/>
      <c r="O43" s="139">
        <v>0</v>
      </c>
      <c r="P43" s="32">
        <v>6324401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467871.41000000003</v>
      </c>
      <c r="L44" s="138">
        <v>0</v>
      </c>
      <c r="M44" s="32">
        <v>467871.41000000003</v>
      </c>
      <c r="N44" s="61"/>
      <c r="O44" s="139">
        <v>0</v>
      </c>
      <c r="P44" s="32">
        <v>467871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58253</v>
      </c>
      <c r="L45" s="138">
        <v>0</v>
      </c>
      <c r="M45" s="32">
        <v>58253</v>
      </c>
      <c r="N45" s="61"/>
      <c r="O45" s="139">
        <v>0</v>
      </c>
      <c r="P45" s="32">
        <v>58253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6850525.3100000005</v>
      </c>
      <c r="L48" s="153">
        <v>0</v>
      </c>
      <c r="M48" s="134">
        <v>6850525</v>
      </c>
      <c r="N48" s="133"/>
      <c r="O48" s="134">
        <v>0</v>
      </c>
      <c r="P48" s="134">
        <v>6850525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124527174.09</v>
      </c>
      <c r="L49" s="153">
        <v>0</v>
      </c>
      <c r="M49" s="134">
        <v>124527174</v>
      </c>
      <c r="N49" s="133"/>
      <c r="O49" s="134">
        <v>33357991</v>
      </c>
      <c r="P49" s="17">
        <v>157885166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1345025.82</v>
      </c>
      <c r="L53" s="138">
        <v>0</v>
      </c>
      <c r="M53" s="154">
        <v>1345025.82</v>
      </c>
      <c r="N53" s="143"/>
      <c r="O53" s="141">
        <v>49040.17</v>
      </c>
      <c r="P53" s="32">
        <v>1394066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417548.45999999996</v>
      </c>
      <c r="L55" s="138">
        <v>0</v>
      </c>
      <c r="M55" s="32">
        <v>417548.45999999996</v>
      </c>
      <c r="N55" s="62"/>
      <c r="O55" s="139">
        <v>0</v>
      </c>
      <c r="P55" s="32">
        <v>417548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260210.81</v>
      </c>
      <c r="L56" s="138">
        <v>0</v>
      </c>
      <c r="M56" s="32">
        <v>260210.81</v>
      </c>
      <c r="N56" s="62"/>
      <c r="O56" s="139">
        <v>0</v>
      </c>
      <c r="P56" s="32">
        <v>260211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29432.5</v>
      </c>
      <c r="L59" s="138">
        <v>0</v>
      </c>
      <c r="M59" s="32">
        <v>29432.5</v>
      </c>
      <c r="N59" s="62"/>
      <c r="O59" s="139">
        <v>0</v>
      </c>
      <c r="P59" s="32">
        <v>29433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0</v>
      </c>
      <c r="L61" s="138">
        <v>0</v>
      </c>
      <c r="M61" s="32">
        <v>0</v>
      </c>
      <c r="N61" s="62"/>
      <c r="O61" s="139">
        <v>0</v>
      </c>
      <c r="P61" s="32">
        <v>0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285000</v>
      </c>
      <c r="L63" s="138">
        <v>0</v>
      </c>
      <c r="M63" s="32">
        <v>285000</v>
      </c>
      <c r="N63" s="62"/>
      <c r="O63" s="139">
        <v>0</v>
      </c>
      <c r="P63" s="32">
        <v>285000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272947.53999999998</v>
      </c>
      <c r="L64" s="138">
        <v>0</v>
      </c>
      <c r="M64" s="32">
        <v>272947.53999999998</v>
      </c>
      <c r="N64" s="62"/>
      <c r="O64" s="139">
        <v>0</v>
      </c>
      <c r="P64" s="32">
        <v>272948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24940.870000000003</v>
      </c>
      <c r="L68" s="138">
        <v>0</v>
      </c>
      <c r="M68" s="32">
        <v>24940.870000000003</v>
      </c>
      <c r="N68" s="65"/>
      <c r="O68" s="139">
        <v>0</v>
      </c>
      <c r="P68" s="32">
        <v>24941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160581</v>
      </c>
      <c r="L70" s="138">
        <v>0</v>
      </c>
      <c r="M70" s="32">
        <v>160581</v>
      </c>
      <c r="N70" s="65"/>
      <c r="O70" s="139">
        <v>0</v>
      </c>
      <c r="P70" s="32">
        <v>160581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58253</v>
      </c>
      <c r="L71" s="138">
        <v>0</v>
      </c>
      <c r="M71" s="32">
        <v>58253</v>
      </c>
      <c r="N71" s="65"/>
      <c r="O71" s="139">
        <v>0</v>
      </c>
      <c r="P71" s="32">
        <v>58253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2853940</v>
      </c>
      <c r="L74" s="158">
        <v>0</v>
      </c>
      <c r="M74" s="17">
        <v>2853940</v>
      </c>
      <c r="N74" s="62"/>
      <c r="O74" s="17">
        <v>49040</v>
      </c>
      <c r="P74" s="17">
        <v>2902981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228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4040000</v>
      </c>
      <c r="L84" s="138">
        <v>0</v>
      </c>
      <c r="M84" s="154">
        <v>4040000</v>
      </c>
      <c r="N84" s="143"/>
      <c r="O84" s="141">
        <v>0</v>
      </c>
      <c r="P84" s="32">
        <v>4040000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946173.81</v>
      </c>
      <c r="L85" s="138">
        <v>0</v>
      </c>
      <c r="M85" s="32">
        <v>946173.81</v>
      </c>
      <c r="N85" s="62"/>
      <c r="O85" s="139">
        <v>0</v>
      </c>
      <c r="P85" s="32">
        <v>946174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2787966.56</v>
      </c>
      <c r="L89" s="138">
        <v>0</v>
      </c>
      <c r="M89" s="32">
        <v>2787966.56</v>
      </c>
      <c r="N89" s="62"/>
      <c r="O89" s="139">
        <v>0</v>
      </c>
      <c r="P89" s="32">
        <v>2787967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10828270</v>
      </c>
      <c r="L90" s="138">
        <v>0</v>
      </c>
      <c r="M90" s="32">
        <v>10828270</v>
      </c>
      <c r="N90" s="62"/>
      <c r="O90" s="139">
        <v>0</v>
      </c>
      <c r="P90" s="32">
        <v>10828270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5704909</v>
      </c>
      <c r="L91" s="138">
        <v>0</v>
      </c>
      <c r="M91" s="32">
        <v>5704909</v>
      </c>
      <c r="N91" s="62"/>
      <c r="O91" s="139">
        <v>0</v>
      </c>
      <c r="P91" s="32">
        <v>5704909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989544</v>
      </c>
      <c r="L92" s="138">
        <v>0</v>
      </c>
      <c r="M92" s="32">
        <v>989544</v>
      </c>
      <c r="N92" s="65"/>
      <c r="O92" s="139">
        <v>0</v>
      </c>
      <c r="P92" s="32">
        <v>989544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25296863.370000001</v>
      </c>
      <c r="L95" s="69">
        <v>0</v>
      </c>
      <c r="M95" s="93">
        <v>25296864</v>
      </c>
      <c r="N95" s="62"/>
      <c r="O95" s="93">
        <v>0</v>
      </c>
      <c r="P95" s="93">
        <v>25296864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28150803.370000001</v>
      </c>
      <c r="L97" s="159">
        <v>0</v>
      </c>
      <c r="M97" s="94">
        <v>28150804</v>
      </c>
      <c r="N97" s="67"/>
      <c r="O97" s="17">
        <v>49040</v>
      </c>
      <c r="P97" s="17">
        <v>28199845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1033755</v>
      </c>
      <c r="L101" s="138">
        <v>0</v>
      </c>
      <c r="M101" s="32">
        <v>1033755</v>
      </c>
      <c r="N101" s="62"/>
      <c r="O101" s="139">
        <v>0</v>
      </c>
      <c r="P101" s="32">
        <v>1033755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730800</v>
      </c>
      <c r="L102" s="138">
        <v>0</v>
      </c>
      <c r="M102" s="32">
        <v>730800</v>
      </c>
      <c r="N102" s="62"/>
      <c r="O102" s="139">
        <v>0</v>
      </c>
      <c r="P102" s="32">
        <v>730800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190076</v>
      </c>
      <c r="L103" s="138">
        <v>0</v>
      </c>
      <c r="M103" s="32">
        <v>190076</v>
      </c>
      <c r="N103" s="62"/>
      <c r="O103" s="139">
        <v>0</v>
      </c>
      <c r="P103" s="32">
        <v>190076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1954631</v>
      </c>
      <c r="L107" s="153">
        <v>0</v>
      </c>
      <c r="M107" s="134">
        <v>1954631</v>
      </c>
      <c r="N107" s="133"/>
      <c r="O107" s="134">
        <v>0</v>
      </c>
      <c r="P107" s="18">
        <v>1954631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30105434.370000001</v>
      </c>
      <c r="L108" s="134">
        <v>0</v>
      </c>
      <c r="M108" s="134">
        <v>30105435</v>
      </c>
      <c r="N108" s="133"/>
      <c r="O108" s="134">
        <v>49040</v>
      </c>
      <c r="P108" s="134">
        <v>30154476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82812109.600000009</v>
      </c>
      <c r="L111" s="138">
        <v>0</v>
      </c>
      <c r="M111" s="32">
        <v>82812109.600000009</v>
      </c>
      <c r="N111" s="62"/>
      <c r="O111" s="139">
        <v>0</v>
      </c>
      <c r="P111" s="32">
        <v>82812110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15847065.210000001</v>
      </c>
      <c r="P114" s="32">
        <v>15847065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1227523.25</v>
      </c>
      <c r="L117" s="138">
        <v>0</v>
      </c>
      <c r="M117" s="32">
        <v>1227523.25</v>
      </c>
      <c r="N117" s="62"/>
      <c r="O117" s="139">
        <v>0</v>
      </c>
      <c r="P117" s="32">
        <v>1227523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-1510.06</v>
      </c>
      <c r="L118" s="138">
        <v>0</v>
      </c>
      <c r="M118" s="32">
        <v>-1510.06</v>
      </c>
      <c r="N118" s="62"/>
      <c r="O118" s="139">
        <v>0</v>
      </c>
      <c r="P118" s="32">
        <v>-1510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15807096.850000005</v>
      </c>
      <c r="L119" s="138">
        <v>0</v>
      </c>
      <c r="M119" s="32">
        <v>15807096.850000005</v>
      </c>
      <c r="N119" s="62"/>
      <c r="O119" s="139">
        <v>0</v>
      </c>
      <c r="P119" s="32">
        <v>15807097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-5423479.9199999999</v>
      </c>
      <c r="L122" s="151">
        <v>0</v>
      </c>
      <c r="M122" s="145">
        <v>-5423479.9199999999</v>
      </c>
      <c r="N122" s="62"/>
      <c r="O122" s="160">
        <v>17461886</v>
      </c>
      <c r="P122" s="145">
        <v>12038405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94421739.720000014</v>
      </c>
      <c r="L124" s="159">
        <v>0</v>
      </c>
      <c r="M124" s="94">
        <v>94421740</v>
      </c>
      <c r="N124" s="67"/>
      <c r="O124" s="94">
        <v>33308951</v>
      </c>
      <c r="P124" s="94">
        <v>127730690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124527174.09000002</v>
      </c>
      <c r="L126" s="153">
        <v>0</v>
      </c>
      <c r="M126" s="134">
        <v>124527175</v>
      </c>
      <c r="N126" s="133"/>
      <c r="O126" s="134">
        <v>33357991</v>
      </c>
      <c r="P126" s="134">
        <v>157885166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534" priority="7" operator="notEqual">
      <formula>0</formula>
    </cfRule>
    <cfRule type="containsBlanks" dxfId="1533" priority="8">
      <formula>LEN(TRIM(K12))=0</formula>
    </cfRule>
  </conditionalFormatting>
  <conditionalFormatting sqref="O105">
    <cfRule type="cellIs" dxfId="1532" priority="81" operator="notEqual">
      <formula>0</formula>
    </cfRule>
    <cfRule type="containsBlanks" dxfId="1531" priority="82">
      <formula>LEN(TRIM(O105))=0</formula>
    </cfRule>
  </conditionalFormatting>
  <conditionalFormatting sqref="K11">
    <cfRule type="cellIs" dxfId="1530" priority="57" operator="notEqual">
      <formula>0</formula>
    </cfRule>
    <cfRule type="containsBlanks" dxfId="1529" priority="58">
      <formula>LEN(TRIM(K11))=0</formula>
    </cfRule>
  </conditionalFormatting>
  <conditionalFormatting sqref="P28:P35">
    <cfRule type="cellIs" dxfId="1528" priority="49" operator="notEqual">
      <formula>0</formula>
    </cfRule>
    <cfRule type="containsBlanks" dxfId="1527" priority="50">
      <formula>LEN(TRIM(P28))=0</formula>
    </cfRule>
  </conditionalFormatting>
  <conditionalFormatting sqref="P42:P46">
    <cfRule type="cellIs" dxfId="1526" priority="47" operator="notEqual">
      <formula>0</formula>
    </cfRule>
    <cfRule type="containsBlanks" dxfId="1525" priority="48">
      <formula>LEN(TRIM(P42))=0</formula>
    </cfRule>
  </conditionalFormatting>
  <conditionalFormatting sqref="P53:P61">
    <cfRule type="cellIs" dxfId="1524" priority="45" operator="notEqual">
      <formula>0</formula>
    </cfRule>
    <cfRule type="containsBlanks" dxfId="1523" priority="46">
      <formula>LEN(TRIM(P53))=0</formula>
    </cfRule>
  </conditionalFormatting>
  <conditionalFormatting sqref="P63:P72">
    <cfRule type="cellIs" dxfId="1522" priority="43" operator="notEqual">
      <formula>0</formula>
    </cfRule>
    <cfRule type="containsBlanks" dxfId="1521" priority="44">
      <formula>LEN(TRIM(P63))=0</formula>
    </cfRule>
  </conditionalFormatting>
  <conditionalFormatting sqref="P84:P93">
    <cfRule type="cellIs" dxfId="1520" priority="41" operator="notEqual">
      <formula>0</formula>
    </cfRule>
    <cfRule type="containsBlanks" dxfId="1519" priority="42">
      <formula>LEN(TRIM(P84))=0</formula>
    </cfRule>
  </conditionalFormatting>
  <conditionalFormatting sqref="P100:P105">
    <cfRule type="cellIs" dxfId="1518" priority="39" operator="notEqual">
      <formula>0</formula>
    </cfRule>
    <cfRule type="containsBlanks" dxfId="1517" priority="40">
      <formula>LEN(TRIM(P100))=0</formula>
    </cfRule>
  </conditionalFormatting>
  <conditionalFormatting sqref="P114">
    <cfRule type="cellIs" dxfId="1516" priority="35" operator="notEqual">
      <formula>0</formula>
    </cfRule>
    <cfRule type="containsBlanks" dxfId="1515" priority="36">
      <formula>LEN(TRIM(P114))=0</formula>
    </cfRule>
  </conditionalFormatting>
  <conditionalFormatting sqref="P116:P121">
    <cfRule type="cellIs" dxfId="1514" priority="33" operator="notEqual">
      <formula>0</formula>
    </cfRule>
    <cfRule type="containsBlanks" dxfId="1513" priority="34">
      <formula>LEN(TRIM(P116))=0</formula>
    </cfRule>
  </conditionalFormatting>
  <conditionalFormatting sqref="P122">
    <cfRule type="cellIs" dxfId="1512" priority="31" operator="notEqual">
      <formula>0</formula>
    </cfRule>
    <cfRule type="containsBlanks" dxfId="1511" priority="32">
      <formula>LEN(TRIM(P122))=0</formula>
    </cfRule>
  </conditionalFormatting>
  <conditionalFormatting sqref="P12:P22">
    <cfRule type="cellIs" dxfId="1510" priority="29" operator="notEqual">
      <formula>0</formula>
    </cfRule>
    <cfRule type="containsBlanks" dxfId="1509" priority="30">
      <formula>LEN(TRIM(P12))=0</formula>
    </cfRule>
  </conditionalFormatting>
  <conditionalFormatting sqref="P23">
    <cfRule type="cellIs" dxfId="1508" priority="27" operator="notEqual">
      <formula>0</formula>
    </cfRule>
    <cfRule type="containsBlanks" dxfId="1507" priority="28">
      <formula>LEN(TRIM(P23))=0</formula>
    </cfRule>
  </conditionalFormatting>
  <conditionalFormatting sqref="M12">
    <cfRule type="cellIs" dxfId="1506" priority="25" operator="notEqual">
      <formula>0</formula>
    </cfRule>
    <cfRule type="containsBlanks" dxfId="1505" priority="26">
      <formula>LEN(TRIM(M12))=0</formula>
    </cfRule>
  </conditionalFormatting>
  <conditionalFormatting sqref="L13:L22">
    <cfRule type="cellIs" dxfId="1504" priority="23" operator="notEqual">
      <formula>0</formula>
    </cfRule>
    <cfRule type="containsBlanks" dxfId="1503" priority="24">
      <formula>LEN(TRIM(L13))=0</formula>
    </cfRule>
  </conditionalFormatting>
  <conditionalFormatting sqref="L23">
    <cfRule type="cellIs" dxfId="1502" priority="21" operator="notEqual">
      <formula>0</formula>
    </cfRule>
    <cfRule type="containsBlanks" dxfId="1501" priority="22">
      <formula>LEN(TRIM(L23))=0</formula>
    </cfRule>
  </conditionalFormatting>
  <conditionalFormatting sqref="L29:L35">
    <cfRule type="cellIs" dxfId="1500" priority="19" operator="notEqual">
      <formula>0</formula>
    </cfRule>
    <cfRule type="containsBlanks" dxfId="1499" priority="20">
      <formula>LEN(TRIM(L29))=0</formula>
    </cfRule>
  </conditionalFormatting>
  <conditionalFormatting sqref="O104">
    <cfRule type="cellIs" dxfId="1498" priority="17" operator="notEqual">
      <formula>0</formula>
    </cfRule>
    <cfRule type="containsBlanks" dxfId="1497" priority="18">
      <formula>LEN(TRIM(O104))=0</formula>
    </cfRule>
  </conditionalFormatting>
  <conditionalFormatting sqref="K28:K35 K13:K23 K53:K72">
    <cfRule type="cellIs" dxfId="1496" priority="15" operator="notEqual">
      <formula>0</formula>
    </cfRule>
    <cfRule type="containsBlanks" dxfId="1495" priority="16">
      <formula>LEN(TRIM(K13))=0</formula>
    </cfRule>
  </conditionalFormatting>
  <conditionalFormatting sqref="K100:K105">
    <cfRule type="cellIs" dxfId="1494" priority="1" operator="notEqual">
      <formula>0</formula>
    </cfRule>
    <cfRule type="containsBlanks" dxfId="1493" priority="2">
      <formula>LEN(TRIM(K100))=0</formula>
    </cfRule>
  </conditionalFormatting>
  <conditionalFormatting sqref="O114 M114 O12:O23 M111 O116:O121 O111 O84:O93 M84:M93 M116:M122 M28:M35 O28:O35 M13:M23 O53:O72 M53:M72">
    <cfRule type="cellIs" dxfId="1492" priority="108" operator="notEqual">
      <formula>0</formula>
    </cfRule>
    <cfRule type="containsBlanks" dxfId="1491" priority="109">
      <formula>LEN(TRIM(M12))=0</formula>
    </cfRule>
  </conditionalFormatting>
  <conditionalFormatting sqref="O12">
    <cfRule type="cellIs" dxfId="1490" priority="107" operator="notEqual">
      <formula>O25</formula>
    </cfRule>
  </conditionalFormatting>
  <conditionalFormatting sqref="M53">
    <cfRule type="cellIs" dxfId="1489" priority="106" operator="notEqual">
      <formula>M74</formula>
    </cfRule>
  </conditionalFormatting>
  <conditionalFormatting sqref="O53">
    <cfRule type="cellIs" dxfId="1488" priority="105" operator="notEqual">
      <formula>O74</formula>
    </cfRule>
  </conditionalFormatting>
  <conditionalFormatting sqref="M84:M91">
    <cfRule type="cellIs" dxfId="1487" priority="104" operator="notEqual">
      <formula>M95</formula>
    </cfRule>
  </conditionalFormatting>
  <conditionalFormatting sqref="O84">
    <cfRule type="cellIs" dxfId="1486" priority="103" operator="notEqual">
      <formula>O97</formula>
    </cfRule>
  </conditionalFormatting>
  <conditionalFormatting sqref="M130 O130">
    <cfRule type="cellIs" dxfId="1485" priority="93" operator="notEqual">
      <formula>0</formula>
    </cfRule>
    <cfRule type="cellIs" dxfId="1484" priority="94" operator="equal">
      <formula>0</formula>
    </cfRule>
  </conditionalFormatting>
  <conditionalFormatting sqref="P62">
    <cfRule type="cellIs" dxfId="1483" priority="87" operator="notEqual">
      <formula>0</formula>
    </cfRule>
    <cfRule type="containsBlanks" dxfId="1482" priority="88">
      <formula>LEN(TRIM(P62))=0</formula>
    </cfRule>
  </conditionalFormatting>
  <conditionalFormatting sqref="P130">
    <cfRule type="cellIs" dxfId="1481" priority="85" operator="notEqual">
      <formula>0</formula>
    </cfRule>
    <cfRule type="cellIs" dxfId="1480" priority="86" operator="equal">
      <formula>0</formula>
    </cfRule>
  </conditionalFormatting>
  <conditionalFormatting sqref="M46 O46">
    <cfRule type="cellIs" dxfId="1479" priority="83" operator="notEqual">
      <formula>0</formula>
    </cfRule>
    <cfRule type="containsBlanks" dxfId="1478" priority="84">
      <formula>LEN(TRIM(M46))=0</formula>
    </cfRule>
  </conditionalFormatting>
  <conditionalFormatting sqref="O42:O45 M42:M45">
    <cfRule type="cellIs" dxfId="1477" priority="79" operator="notEqual">
      <formula>0</formula>
    </cfRule>
    <cfRule type="containsBlanks" dxfId="1476" priority="80">
      <formula>LEN(TRIM(M42))=0</formula>
    </cfRule>
  </conditionalFormatting>
  <conditionalFormatting sqref="O100:O103 M100:M105">
    <cfRule type="cellIs" dxfId="1475" priority="77" operator="notEqual">
      <formula>0</formula>
    </cfRule>
    <cfRule type="containsBlanks" dxfId="1474" priority="78">
      <formula>LEN(TRIM(M100))=0</formula>
    </cfRule>
  </conditionalFormatting>
  <conditionalFormatting sqref="K11">
    <cfRule type="cellIs" dxfId="1473" priority="56" operator="notEqual">
      <formula>K24</formula>
    </cfRule>
  </conditionalFormatting>
  <conditionalFormatting sqref="K130">
    <cfRule type="cellIs" dxfId="1472" priority="54" operator="notEqual">
      <formula>0</formula>
    </cfRule>
    <cfRule type="cellIs" dxfId="1471" priority="55" operator="equal">
      <formula>0</formula>
    </cfRule>
  </conditionalFormatting>
  <conditionalFormatting sqref="L130">
    <cfRule type="cellIs" dxfId="1470" priority="52" operator="notEqual">
      <formula>0</formula>
    </cfRule>
    <cfRule type="cellIs" dxfId="1469" priority="53" operator="equal">
      <formula>0</formula>
    </cfRule>
  </conditionalFormatting>
  <conditionalFormatting sqref="M13:M23">
    <cfRule type="cellIs" dxfId="1468" priority="51" operator="notEqual">
      <formula>M26</formula>
    </cfRule>
  </conditionalFormatting>
  <conditionalFormatting sqref="P111">
    <cfRule type="cellIs" dxfId="1467" priority="37" operator="notEqual">
      <formula>0</formula>
    </cfRule>
    <cfRule type="containsBlanks" dxfId="1466" priority="38">
      <formula>LEN(TRIM(P111))=0</formula>
    </cfRule>
  </conditionalFormatting>
  <conditionalFormatting sqref="M92:M93">
    <cfRule type="cellIs" dxfId="1465" priority="110" operator="notEqual">
      <formula>M105</formula>
    </cfRule>
  </conditionalFormatting>
  <conditionalFormatting sqref="K53">
    <cfRule type="cellIs" dxfId="1464" priority="14" operator="notEqual">
      <formula>K74</formula>
    </cfRule>
  </conditionalFormatting>
  <conditionalFormatting sqref="K46">
    <cfRule type="cellIs" dxfId="1463" priority="12" operator="notEqual">
      <formula>0</formula>
    </cfRule>
    <cfRule type="containsBlanks" dxfId="1462" priority="13">
      <formula>LEN(TRIM(K46))=0</formula>
    </cfRule>
  </conditionalFormatting>
  <conditionalFormatting sqref="K42:K45">
    <cfRule type="cellIs" dxfId="1461" priority="10" operator="notEqual">
      <formula>0</formula>
    </cfRule>
    <cfRule type="containsBlanks" dxfId="1460" priority="11">
      <formula>LEN(TRIM(K42))=0</formula>
    </cfRule>
  </conditionalFormatting>
  <conditionalFormatting sqref="K13:K23">
    <cfRule type="cellIs" dxfId="1459" priority="9" operator="notEqual">
      <formula>K26</formula>
    </cfRule>
  </conditionalFormatting>
  <conditionalFormatting sqref="K114 K111 K84:K93 K116:K122">
    <cfRule type="cellIs" dxfId="1458" priority="4" operator="notEqual">
      <formula>0</formula>
    </cfRule>
    <cfRule type="containsBlanks" dxfId="1457" priority="5">
      <formula>LEN(TRIM(K84))=0</formula>
    </cfRule>
  </conditionalFormatting>
  <conditionalFormatting sqref="K84:K91">
    <cfRule type="cellIs" dxfId="1456" priority="3" operator="notEqual">
      <formula>K95</formula>
    </cfRule>
  </conditionalFormatting>
  <conditionalFormatting sqref="K92:K93">
    <cfRule type="cellIs" dxfId="145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285156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227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41937384.080000006</v>
      </c>
      <c r="L12" s="142">
        <v>0</v>
      </c>
      <c r="M12" s="32">
        <v>41937384.080000006</v>
      </c>
      <c r="N12" s="143"/>
      <c r="O12" s="141">
        <v>1609676</v>
      </c>
      <c r="P12" s="32">
        <v>43547060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10527551.260000002</v>
      </c>
      <c r="L13" s="139">
        <v>0</v>
      </c>
      <c r="M13" s="32">
        <v>10527551.260000002</v>
      </c>
      <c r="N13" s="61"/>
      <c r="O13" s="139">
        <v>0</v>
      </c>
      <c r="P13" s="32">
        <v>10527551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7882679.6200000001</v>
      </c>
      <c r="L14" s="139">
        <v>0</v>
      </c>
      <c r="M14" s="32">
        <v>7882679.6200000001</v>
      </c>
      <c r="N14" s="61"/>
      <c r="O14" s="139">
        <v>0</v>
      </c>
      <c r="P14" s="32">
        <v>7882680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8185496.4100000001</v>
      </c>
      <c r="L16" s="139">
        <v>0</v>
      </c>
      <c r="M16" s="32">
        <v>8185496.4100000001</v>
      </c>
      <c r="N16" s="61"/>
      <c r="O16" s="139">
        <v>160176</v>
      </c>
      <c r="P16" s="32">
        <v>8345672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12401.08</v>
      </c>
      <c r="L17" s="139">
        <v>0</v>
      </c>
      <c r="M17" s="32">
        <v>12401.08</v>
      </c>
      <c r="N17" s="61"/>
      <c r="O17" s="139">
        <v>0</v>
      </c>
      <c r="P17" s="32">
        <v>12401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4089582.8400000003</v>
      </c>
      <c r="L18" s="139">
        <v>0</v>
      </c>
      <c r="M18" s="32">
        <v>4089582.8400000003</v>
      </c>
      <c r="N18" s="61"/>
      <c r="O18" s="139">
        <v>0</v>
      </c>
      <c r="P18" s="32">
        <v>4089583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218352.59000000005</v>
      </c>
      <c r="L19" s="139">
        <v>0</v>
      </c>
      <c r="M19" s="32">
        <v>218352.59000000005</v>
      </c>
      <c r="N19" s="61"/>
      <c r="O19" s="139">
        <v>0</v>
      </c>
      <c r="P19" s="32">
        <v>218353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1522761.1199999999</v>
      </c>
      <c r="L20" s="139">
        <v>0</v>
      </c>
      <c r="M20" s="32">
        <v>1522761.1199999999</v>
      </c>
      <c r="N20" s="61"/>
      <c r="O20" s="139">
        <v>0</v>
      </c>
      <c r="P20" s="32">
        <v>1522761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566363.02</v>
      </c>
      <c r="L21" s="139">
        <v>0</v>
      </c>
      <c r="M21" s="32">
        <v>566363.02</v>
      </c>
      <c r="N21" s="61"/>
      <c r="O21" s="139">
        <v>21448</v>
      </c>
      <c r="P21" s="32">
        <v>587811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152170</v>
      </c>
      <c r="P23" s="145">
        <v>152170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74942572.020000011</v>
      </c>
      <c r="L25" s="146">
        <v>0</v>
      </c>
      <c r="M25" s="147">
        <v>74942572</v>
      </c>
      <c r="N25" s="62"/>
      <c r="O25" s="147">
        <v>1943470</v>
      </c>
      <c r="P25" s="147">
        <v>76886042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10799750.680000003</v>
      </c>
      <c r="L28" s="148">
        <v>0</v>
      </c>
      <c r="M28" s="32">
        <v>10799750.680000003</v>
      </c>
      <c r="N28" s="61"/>
      <c r="O28" s="139">
        <v>2828489</v>
      </c>
      <c r="P28" s="32">
        <v>13628240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249440</v>
      </c>
      <c r="L29" s="139">
        <v>0</v>
      </c>
      <c r="M29" s="32">
        <v>249440</v>
      </c>
      <c r="N29" s="61"/>
      <c r="O29" s="139">
        <v>9089948</v>
      </c>
      <c r="P29" s="32">
        <v>9339388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10762.45</v>
      </c>
      <c r="L30" s="139">
        <v>0</v>
      </c>
      <c r="M30" s="32">
        <v>10762.45</v>
      </c>
      <c r="N30" s="61"/>
      <c r="O30" s="139">
        <v>0</v>
      </c>
      <c r="P30" s="32">
        <v>10762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32799</v>
      </c>
      <c r="L32" s="139">
        <v>0</v>
      </c>
      <c r="M32" s="32">
        <v>32799</v>
      </c>
      <c r="N32" s="61"/>
      <c r="O32" s="139">
        <v>0</v>
      </c>
      <c r="P32" s="32">
        <v>32799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141463824.34999999</v>
      </c>
      <c r="L33" s="139">
        <v>0</v>
      </c>
      <c r="M33" s="32">
        <v>141463824.34999999</v>
      </c>
      <c r="N33" s="61"/>
      <c r="O33" s="139">
        <v>10704284</v>
      </c>
      <c r="P33" s="32">
        <v>152168108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41710013.719999999</v>
      </c>
      <c r="L34" s="139">
        <v>0</v>
      </c>
      <c r="M34" s="32">
        <v>41710013.719999999</v>
      </c>
      <c r="N34" s="61"/>
      <c r="O34" s="139">
        <v>0</v>
      </c>
      <c r="P34" s="32">
        <v>41710014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137500</v>
      </c>
      <c r="L35" s="144">
        <v>0</v>
      </c>
      <c r="M35" s="145">
        <v>137500</v>
      </c>
      <c r="N35" s="61"/>
      <c r="O35" s="144">
        <v>65241</v>
      </c>
      <c r="P35" s="145">
        <v>202741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194404090.19999999</v>
      </c>
      <c r="L37" s="146">
        <v>0</v>
      </c>
      <c r="M37" s="69">
        <v>194404090</v>
      </c>
      <c r="N37" s="61"/>
      <c r="O37" s="69">
        <v>22687962</v>
      </c>
      <c r="P37" s="69">
        <v>217092052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269346662.22000003</v>
      </c>
      <c r="L39" s="150">
        <v>0</v>
      </c>
      <c r="M39" s="94">
        <v>269346662</v>
      </c>
      <c r="N39" s="67"/>
      <c r="O39" s="17">
        <v>24631432</v>
      </c>
      <c r="P39" s="17">
        <v>293978094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20953514.77</v>
      </c>
      <c r="L43" s="138">
        <v>0</v>
      </c>
      <c r="M43" s="32">
        <v>20953514.77</v>
      </c>
      <c r="N43" s="61"/>
      <c r="O43" s="139">
        <v>0</v>
      </c>
      <c r="P43" s="32">
        <v>20953515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4093365.78</v>
      </c>
      <c r="L44" s="138">
        <v>0</v>
      </c>
      <c r="M44" s="32">
        <v>4093365.78</v>
      </c>
      <c r="N44" s="61"/>
      <c r="O44" s="139">
        <v>0</v>
      </c>
      <c r="P44" s="32">
        <v>4093366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905148</v>
      </c>
      <c r="L45" s="138">
        <v>0</v>
      </c>
      <c r="M45" s="32">
        <v>905148</v>
      </c>
      <c r="N45" s="61"/>
      <c r="O45" s="139">
        <v>0</v>
      </c>
      <c r="P45" s="32">
        <v>905148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25952028.550000001</v>
      </c>
      <c r="L48" s="153">
        <v>0</v>
      </c>
      <c r="M48" s="134">
        <v>25952029</v>
      </c>
      <c r="N48" s="133"/>
      <c r="O48" s="134">
        <v>0</v>
      </c>
      <c r="P48" s="134">
        <v>25952029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295298690.77000004</v>
      </c>
      <c r="L49" s="153">
        <v>0</v>
      </c>
      <c r="M49" s="134">
        <v>295298691</v>
      </c>
      <c r="N49" s="133"/>
      <c r="O49" s="134">
        <v>24631432</v>
      </c>
      <c r="P49" s="17">
        <v>319930123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4684108.09</v>
      </c>
      <c r="L53" s="138">
        <v>0</v>
      </c>
      <c r="M53" s="154">
        <v>4684108.09</v>
      </c>
      <c r="N53" s="143"/>
      <c r="O53" s="141">
        <v>151081</v>
      </c>
      <c r="P53" s="32">
        <v>4835189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24110</v>
      </c>
      <c r="P54" s="32">
        <v>24110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3418893.46</v>
      </c>
      <c r="L55" s="138">
        <v>0</v>
      </c>
      <c r="M55" s="32">
        <v>3418893.46</v>
      </c>
      <c r="N55" s="62"/>
      <c r="O55" s="139">
        <v>0</v>
      </c>
      <c r="P55" s="32">
        <v>3418893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747270.37</v>
      </c>
      <c r="L56" s="138">
        <v>0</v>
      </c>
      <c r="M56" s="32">
        <v>747270.37</v>
      </c>
      <c r="N56" s="62"/>
      <c r="O56" s="139">
        <v>0</v>
      </c>
      <c r="P56" s="32">
        <v>747270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666115.06999999995</v>
      </c>
      <c r="L57" s="138">
        <v>0</v>
      </c>
      <c r="M57" s="32">
        <v>666115.06999999995</v>
      </c>
      <c r="N57" s="62"/>
      <c r="O57" s="139">
        <v>0</v>
      </c>
      <c r="P57" s="32">
        <v>666115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218353</v>
      </c>
      <c r="P58" s="32">
        <v>218353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50308.5</v>
      </c>
      <c r="L59" s="138">
        <v>0</v>
      </c>
      <c r="M59" s="32">
        <v>50308.5</v>
      </c>
      <c r="N59" s="62"/>
      <c r="O59" s="139">
        <v>51516</v>
      </c>
      <c r="P59" s="32">
        <v>101825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1468610</v>
      </c>
      <c r="L60" s="138">
        <v>0</v>
      </c>
      <c r="M60" s="32">
        <v>1468610</v>
      </c>
      <c r="N60" s="62"/>
      <c r="O60" s="139">
        <v>0</v>
      </c>
      <c r="P60" s="32">
        <v>1468610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501431.83000000013</v>
      </c>
      <c r="L61" s="138">
        <v>0</v>
      </c>
      <c r="M61" s="32">
        <v>501431.83000000013</v>
      </c>
      <c r="N61" s="62"/>
      <c r="O61" s="139">
        <v>0</v>
      </c>
      <c r="P61" s="32">
        <v>501432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350000</v>
      </c>
      <c r="L63" s="138">
        <v>0</v>
      </c>
      <c r="M63" s="32">
        <v>350000</v>
      </c>
      <c r="N63" s="62"/>
      <c r="O63" s="139">
        <v>0</v>
      </c>
      <c r="P63" s="32">
        <v>350000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1627000</v>
      </c>
      <c r="L64" s="138">
        <v>0</v>
      </c>
      <c r="M64" s="32">
        <v>1627000</v>
      </c>
      <c r="N64" s="62"/>
      <c r="O64" s="139">
        <v>812000</v>
      </c>
      <c r="P64" s="32">
        <v>2439000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400000</v>
      </c>
      <c r="L68" s="138">
        <v>0</v>
      </c>
      <c r="M68" s="32">
        <v>400000</v>
      </c>
      <c r="N68" s="65"/>
      <c r="O68" s="139">
        <v>0</v>
      </c>
      <c r="P68" s="32">
        <v>400000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1080478.8799999999</v>
      </c>
      <c r="L70" s="138">
        <v>0</v>
      </c>
      <c r="M70" s="32">
        <v>1080478.8799999999</v>
      </c>
      <c r="N70" s="65"/>
      <c r="O70" s="139">
        <v>0</v>
      </c>
      <c r="P70" s="32">
        <v>1080479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568283</v>
      </c>
      <c r="L71" s="138">
        <v>0</v>
      </c>
      <c r="M71" s="32">
        <v>568283</v>
      </c>
      <c r="N71" s="65"/>
      <c r="O71" s="139">
        <v>0</v>
      </c>
      <c r="P71" s="32">
        <v>568283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15562499.199999999</v>
      </c>
      <c r="L74" s="158">
        <v>0</v>
      </c>
      <c r="M74" s="17">
        <v>15562499</v>
      </c>
      <c r="N74" s="62"/>
      <c r="O74" s="17">
        <v>1257060</v>
      </c>
      <c r="P74" s="17">
        <v>16819559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227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13166000</v>
      </c>
      <c r="L85" s="138">
        <v>0</v>
      </c>
      <c r="M85" s="32">
        <v>13166000</v>
      </c>
      <c r="N85" s="62"/>
      <c r="O85" s="139">
        <v>12693843</v>
      </c>
      <c r="P85" s="32">
        <v>25859843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3080508.45</v>
      </c>
      <c r="L89" s="138">
        <v>0</v>
      </c>
      <c r="M89" s="32">
        <v>3080508.45</v>
      </c>
      <c r="N89" s="62"/>
      <c r="O89" s="139">
        <v>0</v>
      </c>
      <c r="P89" s="32">
        <v>3080508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37947996</v>
      </c>
      <c r="L90" s="138">
        <v>0</v>
      </c>
      <c r="M90" s="32">
        <v>37947996</v>
      </c>
      <c r="N90" s="62"/>
      <c r="O90" s="139">
        <v>0</v>
      </c>
      <c r="P90" s="32">
        <v>37947996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17224791.120000001</v>
      </c>
      <c r="L91" s="138">
        <v>0</v>
      </c>
      <c r="M91" s="32">
        <v>17224791.120000001</v>
      </c>
      <c r="N91" s="62"/>
      <c r="O91" s="139">
        <v>0</v>
      </c>
      <c r="P91" s="32">
        <v>17224791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867299</v>
      </c>
      <c r="L92" s="138">
        <v>0</v>
      </c>
      <c r="M92" s="32">
        <v>867299</v>
      </c>
      <c r="N92" s="65"/>
      <c r="O92" s="139">
        <v>0</v>
      </c>
      <c r="P92" s="32">
        <v>867299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72286594.570000008</v>
      </c>
      <c r="L95" s="69">
        <v>0</v>
      </c>
      <c r="M95" s="93">
        <v>72286594</v>
      </c>
      <c r="N95" s="62"/>
      <c r="O95" s="93">
        <v>12693843</v>
      </c>
      <c r="P95" s="93">
        <v>84980437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87849093.770000011</v>
      </c>
      <c r="L97" s="159">
        <v>0</v>
      </c>
      <c r="M97" s="94">
        <v>87849093</v>
      </c>
      <c r="N97" s="67"/>
      <c r="O97" s="17">
        <v>13950903</v>
      </c>
      <c r="P97" s="17">
        <v>101799996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1939378</v>
      </c>
      <c r="L101" s="138">
        <v>0</v>
      </c>
      <c r="M101" s="32">
        <v>1939378</v>
      </c>
      <c r="N101" s="62"/>
      <c r="O101" s="139">
        <v>0</v>
      </c>
      <c r="P101" s="32">
        <v>1939378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1946823</v>
      </c>
      <c r="L102" s="138">
        <v>0</v>
      </c>
      <c r="M102" s="32">
        <v>1946823</v>
      </c>
      <c r="N102" s="62"/>
      <c r="O102" s="139">
        <v>0</v>
      </c>
      <c r="P102" s="32">
        <v>1946823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60657</v>
      </c>
      <c r="L103" s="138">
        <v>0</v>
      </c>
      <c r="M103" s="32">
        <v>60657</v>
      </c>
      <c r="N103" s="62"/>
      <c r="O103" s="139">
        <v>0</v>
      </c>
      <c r="P103" s="32">
        <v>60657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3946858</v>
      </c>
      <c r="L107" s="153">
        <v>0</v>
      </c>
      <c r="M107" s="134">
        <v>3946858</v>
      </c>
      <c r="N107" s="133"/>
      <c r="O107" s="134">
        <v>0</v>
      </c>
      <c r="P107" s="18">
        <v>3946858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91795951.770000011</v>
      </c>
      <c r="L108" s="134">
        <v>0</v>
      </c>
      <c r="M108" s="134">
        <v>91795951</v>
      </c>
      <c r="N108" s="133"/>
      <c r="O108" s="134">
        <v>13950903</v>
      </c>
      <c r="P108" s="134">
        <v>105746854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176668992.71000001</v>
      </c>
      <c r="L111" s="138">
        <v>0</v>
      </c>
      <c r="M111" s="32">
        <v>176668992.71000001</v>
      </c>
      <c r="N111" s="62"/>
      <c r="O111" s="139">
        <v>0</v>
      </c>
      <c r="P111" s="32">
        <v>176668993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3466645</v>
      </c>
      <c r="P114" s="32">
        <v>3466645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2535525.1800000025</v>
      </c>
      <c r="L117" s="138">
        <v>0</v>
      </c>
      <c r="M117" s="32">
        <v>2535525.1800000025</v>
      </c>
      <c r="N117" s="62"/>
      <c r="O117" s="139">
        <v>2727079</v>
      </c>
      <c r="P117" s="32">
        <v>5262604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362795.97000000865</v>
      </c>
      <c r="L118" s="138">
        <v>0</v>
      </c>
      <c r="M118" s="32">
        <v>362795.97000000865</v>
      </c>
      <c r="N118" s="62"/>
      <c r="O118" s="139">
        <v>3132911</v>
      </c>
      <c r="P118" s="32">
        <v>3495707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12771423.77</v>
      </c>
      <c r="L119" s="138">
        <v>0</v>
      </c>
      <c r="M119" s="32">
        <v>12771423.77</v>
      </c>
      <c r="N119" s="62"/>
      <c r="O119" s="139">
        <v>0</v>
      </c>
      <c r="P119" s="32">
        <v>12771424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10762.450000000037</v>
      </c>
      <c r="L120" s="138">
        <v>0</v>
      </c>
      <c r="M120" s="32">
        <v>10762.450000000037</v>
      </c>
      <c r="N120" s="62"/>
      <c r="O120" s="139">
        <v>0</v>
      </c>
      <c r="P120" s="32">
        <v>10762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11153238.92</v>
      </c>
      <c r="L122" s="151">
        <v>0</v>
      </c>
      <c r="M122" s="145">
        <v>11153238.92</v>
      </c>
      <c r="N122" s="62"/>
      <c r="O122" s="160">
        <v>1353894</v>
      </c>
      <c r="P122" s="145">
        <v>12507134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203502739</v>
      </c>
      <c r="L124" s="159">
        <v>0</v>
      </c>
      <c r="M124" s="94">
        <v>203502739</v>
      </c>
      <c r="N124" s="67"/>
      <c r="O124" s="94">
        <v>10680529</v>
      </c>
      <c r="P124" s="94">
        <v>214183269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295298690.76999998</v>
      </c>
      <c r="L126" s="153">
        <v>0</v>
      </c>
      <c r="M126" s="134">
        <v>295298690</v>
      </c>
      <c r="N126" s="133"/>
      <c r="O126" s="134">
        <v>24631432</v>
      </c>
      <c r="P126" s="134">
        <v>319930123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>
        <v>11153238.919999948</v>
      </c>
      <c r="N132" s="104"/>
      <c r="O132" s="104" t="s">
        <v>250</v>
      </c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454" priority="7" operator="notEqual">
      <formula>0</formula>
    </cfRule>
    <cfRule type="containsBlanks" dxfId="1453" priority="8">
      <formula>LEN(TRIM(K12))=0</formula>
    </cfRule>
  </conditionalFormatting>
  <conditionalFormatting sqref="O105">
    <cfRule type="cellIs" dxfId="1452" priority="81" operator="notEqual">
      <formula>0</formula>
    </cfRule>
    <cfRule type="containsBlanks" dxfId="1451" priority="82">
      <formula>LEN(TRIM(O105))=0</formula>
    </cfRule>
  </conditionalFormatting>
  <conditionalFormatting sqref="K11">
    <cfRule type="cellIs" dxfId="1450" priority="57" operator="notEqual">
      <formula>0</formula>
    </cfRule>
    <cfRule type="containsBlanks" dxfId="1449" priority="58">
      <formula>LEN(TRIM(K11))=0</formula>
    </cfRule>
  </conditionalFormatting>
  <conditionalFormatting sqref="P28:P35">
    <cfRule type="cellIs" dxfId="1448" priority="49" operator="notEqual">
      <formula>0</formula>
    </cfRule>
    <cfRule type="containsBlanks" dxfId="1447" priority="50">
      <formula>LEN(TRIM(P28))=0</formula>
    </cfRule>
  </conditionalFormatting>
  <conditionalFormatting sqref="P42:P46">
    <cfRule type="cellIs" dxfId="1446" priority="47" operator="notEqual">
      <formula>0</formula>
    </cfRule>
    <cfRule type="containsBlanks" dxfId="1445" priority="48">
      <formula>LEN(TRIM(P42))=0</formula>
    </cfRule>
  </conditionalFormatting>
  <conditionalFormatting sqref="P53:P61">
    <cfRule type="cellIs" dxfId="1444" priority="45" operator="notEqual">
      <formula>0</formula>
    </cfRule>
    <cfRule type="containsBlanks" dxfId="1443" priority="46">
      <formula>LEN(TRIM(P53))=0</formula>
    </cfRule>
  </conditionalFormatting>
  <conditionalFormatting sqref="P63:P72">
    <cfRule type="cellIs" dxfId="1442" priority="43" operator="notEqual">
      <formula>0</formula>
    </cfRule>
    <cfRule type="containsBlanks" dxfId="1441" priority="44">
      <formula>LEN(TRIM(P63))=0</formula>
    </cfRule>
  </conditionalFormatting>
  <conditionalFormatting sqref="P84:P93">
    <cfRule type="cellIs" dxfId="1440" priority="41" operator="notEqual">
      <formula>0</formula>
    </cfRule>
    <cfRule type="containsBlanks" dxfId="1439" priority="42">
      <formula>LEN(TRIM(P84))=0</formula>
    </cfRule>
  </conditionalFormatting>
  <conditionalFormatting sqref="P100:P105">
    <cfRule type="cellIs" dxfId="1438" priority="39" operator="notEqual">
      <formula>0</formula>
    </cfRule>
    <cfRule type="containsBlanks" dxfId="1437" priority="40">
      <formula>LEN(TRIM(P100))=0</formula>
    </cfRule>
  </conditionalFormatting>
  <conditionalFormatting sqref="P114">
    <cfRule type="cellIs" dxfId="1436" priority="35" operator="notEqual">
      <formula>0</formula>
    </cfRule>
    <cfRule type="containsBlanks" dxfId="1435" priority="36">
      <formula>LEN(TRIM(P114))=0</formula>
    </cfRule>
  </conditionalFormatting>
  <conditionalFormatting sqref="P116:P121">
    <cfRule type="cellIs" dxfId="1434" priority="33" operator="notEqual">
      <formula>0</formula>
    </cfRule>
    <cfRule type="containsBlanks" dxfId="1433" priority="34">
      <formula>LEN(TRIM(P116))=0</formula>
    </cfRule>
  </conditionalFormatting>
  <conditionalFormatting sqref="P122">
    <cfRule type="cellIs" dxfId="1432" priority="31" operator="notEqual">
      <formula>0</formula>
    </cfRule>
    <cfRule type="containsBlanks" dxfId="1431" priority="32">
      <formula>LEN(TRIM(P122))=0</formula>
    </cfRule>
  </conditionalFormatting>
  <conditionalFormatting sqref="P12:P22">
    <cfRule type="cellIs" dxfId="1430" priority="29" operator="notEqual">
      <formula>0</formula>
    </cfRule>
    <cfRule type="containsBlanks" dxfId="1429" priority="30">
      <formula>LEN(TRIM(P12))=0</formula>
    </cfRule>
  </conditionalFormatting>
  <conditionalFormatting sqref="P23">
    <cfRule type="cellIs" dxfId="1428" priority="27" operator="notEqual">
      <formula>0</formula>
    </cfRule>
    <cfRule type="containsBlanks" dxfId="1427" priority="28">
      <formula>LEN(TRIM(P23))=0</formula>
    </cfRule>
  </conditionalFormatting>
  <conditionalFormatting sqref="M12">
    <cfRule type="cellIs" dxfId="1426" priority="25" operator="notEqual">
      <formula>0</formula>
    </cfRule>
    <cfRule type="containsBlanks" dxfId="1425" priority="26">
      <formula>LEN(TRIM(M12))=0</formula>
    </cfRule>
  </conditionalFormatting>
  <conditionalFormatting sqref="L13:L22">
    <cfRule type="cellIs" dxfId="1424" priority="23" operator="notEqual">
      <formula>0</formula>
    </cfRule>
    <cfRule type="containsBlanks" dxfId="1423" priority="24">
      <formula>LEN(TRIM(L13))=0</formula>
    </cfRule>
  </conditionalFormatting>
  <conditionalFormatting sqref="L23">
    <cfRule type="cellIs" dxfId="1422" priority="21" operator="notEqual">
      <formula>0</formula>
    </cfRule>
    <cfRule type="containsBlanks" dxfId="1421" priority="22">
      <formula>LEN(TRIM(L23))=0</formula>
    </cfRule>
  </conditionalFormatting>
  <conditionalFormatting sqref="L29:L35">
    <cfRule type="cellIs" dxfId="1420" priority="19" operator="notEqual">
      <formula>0</formula>
    </cfRule>
    <cfRule type="containsBlanks" dxfId="1419" priority="20">
      <formula>LEN(TRIM(L29))=0</formula>
    </cfRule>
  </conditionalFormatting>
  <conditionalFormatting sqref="O104">
    <cfRule type="cellIs" dxfId="1418" priority="17" operator="notEqual">
      <formula>0</formula>
    </cfRule>
    <cfRule type="containsBlanks" dxfId="1417" priority="18">
      <formula>LEN(TRIM(O104))=0</formula>
    </cfRule>
  </conditionalFormatting>
  <conditionalFormatting sqref="K28:K35 K13:K23 K53:K72">
    <cfRule type="cellIs" dxfId="1416" priority="15" operator="notEqual">
      <formula>0</formula>
    </cfRule>
    <cfRule type="containsBlanks" dxfId="1415" priority="16">
      <formula>LEN(TRIM(K13))=0</formula>
    </cfRule>
  </conditionalFormatting>
  <conditionalFormatting sqref="K100:K105">
    <cfRule type="cellIs" dxfId="1414" priority="1" operator="notEqual">
      <formula>0</formula>
    </cfRule>
    <cfRule type="containsBlanks" dxfId="1413" priority="2">
      <formula>LEN(TRIM(K100))=0</formula>
    </cfRule>
  </conditionalFormatting>
  <conditionalFormatting sqref="O114 M114 O12:O23 M111 O116:O121 O111 O84:O93 M84:M93 M116:M122 M28:M35 O28:O35 M13:M23 O53:O72 M53:M72">
    <cfRule type="cellIs" dxfId="1412" priority="108" operator="notEqual">
      <formula>0</formula>
    </cfRule>
    <cfRule type="containsBlanks" dxfId="1411" priority="109">
      <formula>LEN(TRIM(M12))=0</formula>
    </cfRule>
  </conditionalFormatting>
  <conditionalFormatting sqref="O12">
    <cfRule type="cellIs" dxfId="1410" priority="107" operator="notEqual">
      <formula>O25</formula>
    </cfRule>
  </conditionalFormatting>
  <conditionalFormatting sqref="M53">
    <cfRule type="cellIs" dxfId="1409" priority="106" operator="notEqual">
      <formula>M74</formula>
    </cfRule>
  </conditionalFormatting>
  <conditionalFormatting sqref="O53">
    <cfRule type="cellIs" dxfId="1408" priority="105" operator="notEqual">
      <formula>O74</formula>
    </cfRule>
  </conditionalFormatting>
  <conditionalFormatting sqref="M84:M91">
    <cfRule type="cellIs" dxfId="1407" priority="104" operator="notEqual">
      <formula>M95</formula>
    </cfRule>
  </conditionalFormatting>
  <conditionalFormatting sqref="O84">
    <cfRule type="cellIs" dxfId="1406" priority="103" operator="notEqual">
      <formula>O97</formula>
    </cfRule>
  </conditionalFormatting>
  <conditionalFormatting sqref="M130 O130">
    <cfRule type="cellIs" dxfId="1405" priority="93" operator="notEqual">
      <formula>0</formula>
    </cfRule>
    <cfRule type="cellIs" dxfId="1404" priority="94" operator="equal">
      <formula>0</formula>
    </cfRule>
  </conditionalFormatting>
  <conditionalFormatting sqref="P62">
    <cfRule type="cellIs" dxfId="1403" priority="87" operator="notEqual">
      <formula>0</formula>
    </cfRule>
    <cfRule type="containsBlanks" dxfId="1402" priority="88">
      <formula>LEN(TRIM(P62))=0</formula>
    </cfRule>
  </conditionalFormatting>
  <conditionalFormatting sqref="P130">
    <cfRule type="cellIs" dxfId="1401" priority="85" operator="notEqual">
      <formula>0</formula>
    </cfRule>
    <cfRule type="cellIs" dxfId="1400" priority="86" operator="equal">
      <formula>0</formula>
    </cfRule>
  </conditionalFormatting>
  <conditionalFormatting sqref="M46 O46">
    <cfRule type="cellIs" dxfId="1399" priority="83" operator="notEqual">
      <formula>0</formula>
    </cfRule>
    <cfRule type="containsBlanks" dxfId="1398" priority="84">
      <formula>LEN(TRIM(M46))=0</formula>
    </cfRule>
  </conditionalFormatting>
  <conditionalFormatting sqref="O42:O45 M42:M45">
    <cfRule type="cellIs" dxfId="1397" priority="79" operator="notEqual">
      <formula>0</formula>
    </cfRule>
    <cfRule type="containsBlanks" dxfId="1396" priority="80">
      <formula>LEN(TRIM(M42))=0</formula>
    </cfRule>
  </conditionalFormatting>
  <conditionalFormatting sqref="O100:O103 M100:M105">
    <cfRule type="cellIs" dxfId="1395" priority="77" operator="notEqual">
      <formula>0</formula>
    </cfRule>
    <cfRule type="containsBlanks" dxfId="1394" priority="78">
      <formula>LEN(TRIM(M100))=0</formula>
    </cfRule>
  </conditionalFormatting>
  <conditionalFormatting sqref="K11">
    <cfRule type="cellIs" dxfId="1393" priority="56" operator="notEqual">
      <formula>K24</formula>
    </cfRule>
  </conditionalFormatting>
  <conditionalFormatting sqref="K130">
    <cfRule type="cellIs" dxfId="1392" priority="54" operator="notEqual">
      <formula>0</formula>
    </cfRule>
    <cfRule type="cellIs" dxfId="1391" priority="55" operator="equal">
      <formula>0</formula>
    </cfRule>
  </conditionalFormatting>
  <conditionalFormatting sqref="L130">
    <cfRule type="cellIs" dxfId="1390" priority="52" operator="notEqual">
      <formula>0</formula>
    </cfRule>
    <cfRule type="cellIs" dxfId="1389" priority="53" operator="equal">
      <formula>0</formula>
    </cfRule>
  </conditionalFormatting>
  <conditionalFormatting sqref="M13:M23">
    <cfRule type="cellIs" dxfId="1388" priority="51" operator="notEqual">
      <formula>M26</formula>
    </cfRule>
  </conditionalFormatting>
  <conditionalFormatting sqref="P111">
    <cfRule type="cellIs" dxfId="1387" priority="37" operator="notEqual">
      <formula>0</formula>
    </cfRule>
    <cfRule type="containsBlanks" dxfId="1386" priority="38">
      <formula>LEN(TRIM(P111))=0</formula>
    </cfRule>
  </conditionalFormatting>
  <conditionalFormatting sqref="M92:M93">
    <cfRule type="cellIs" dxfId="1385" priority="110" operator="notEqual">
      <formula>M105</formula>
    </cfRule>
  </conditionalFormatting>
  <conditionalFormatting sqref="K53">
    <cfRule type="cellIs" dxfId="1384" priority="14" operator="notEqual">
      <formula>K74</formula>
    </cfRule>
  </conditionalFormatting>
  <conditionalFormatting sqref="K46">
    <cfRule type="cellIs" dxfId="1383" priority="12" operator="notEqual">
      <formula>0</formula>
    </cfRule>
    <cfRule type="containsBlanks" dxfId="1382" priority="13">
      <formula>LEN(TRIM(K46))=0</formula>
    </cfRule>
  </conditionalFormatting>
  <conditionalFormatting sqref="K42:K45">
    <cfRule type="cellIs" dxfId="1381" priority="10" operator="notEqual">
      <formula>0</formula>
    </cfRule>
    <cfRule type="containsBlanks" dxfId="1380" priority="11">
      <formula>LEN(TRIM(K42))=0</formula>
    </cfRule>
  </conditionalFormatting>
  <conditionalFormatting sqref="K13:K23">
    <cfRule type="cellIs" dxfId="1379" priority="9" operator="notEqual">
      <formula>K26</formula>
    </cfRule>
  </conditionalFormatting>
  <conditionalFormatting sqref="K114 K111 K84:K93 K116:K122">
    <cfRule type="cellIs" dxfId="1378" priority="4" operator="notEqual">
      <formula>0</formula>
    </cfRule>
    <cfRule type="containsBlanks" dxfId="1377" priority="5">
      <formula>LEN(TRIM(K84))=0</formula>
    </cfRule>
  </conditionalFormatting>
  <conditionalFormatting sqref="K84:K91">
    <cfRule type="cellIs" dxfId="1376" priority="3" operator="notEqual">
      <formula>K95</formula>
    </cfRule>
  </conditionalFormatting>
  <conditionalFormatting sqref="K92:K93">
    <cfRule type="cellIs" dxfId="137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1406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226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4503609.629999999</v>
      </c>
      <c r="L12" s="142">
        <v>0</v>
      </c>
      <c r="M12" s="32">
        <v>4503609.629999999</v>
      </c>
      <c r="N12" s="143"/>
      <c r="O12" s="141">
        <v>2830787</v>
      </c>
      <c r="P12" s="32">
        <v>7334397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5063574.8600000003</v>
      </c>
      <c r="L13" s="139">
        <v>0</v>
      </c>
      <c r="M13" s="32">
        <v>5063574.8600000003</v>
      </c>
      <c r="N13" s="61"/>
      <c r="O13" s="139">
        <v>0</v>
      </c>
      <c r="P13" s="32">
        <v>5063575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31389480</v>
      </c>
      <c r="P14" s="32">
        <v>31389480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2158779.75</v>
      </c>
      <c r="L16" s="139">
        <v>0</v>
      </c>
      <c r="M16" s="32">
        <v>2158779.75</v>
      </c>
      <c r="N16" s="61"/>
      <c r="O16" s="139">
        <v>0</v>
      </c>
      <c r="P16" s="32">
        <v>2158780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450</v>
      </c>
      <c r="L17" s="139">
        <v>0</v>
      </c>
      <c r="M17" s="32">
        <v>450</v>
      </c>
      <c r="N17" s="61"/>
      <c r="O17" s="139">
        <v>0</v>
      </c>
      <c r="P17" s="32">
        <v>450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9585373.6799999997</v>
      </c>
      <c r="L18" s="139">
        <v>0</v>
      </c>
      <c r="M18" s="32">
        <v>9585373.6799999997</v>
      </c>
      <c r="N18" s="61"/>
      <c r="O18" s="139">
        <v>0</v>
      </c>
      <c r="P18" s="32">
        <v>9585374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76456.149999999994</v>
      </c>
      <c r="L19" s="139">
        <v>0</v>
      </c>
      <c r="M19" s="32">
        <v>76456.149999999994</v>
      </c>
      <c r="N19" s="61"/>
      <c r="O19" s="139">
        <v>0</v>
      </c>
      <c r="P19" s="32">
        <v>76456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1982798.45</v>
      </c>
      <c r="L20" s="139">
        <v>0</v>
      </c>
      <c r="M20" s="32">
        <v>1982798.45</v>
      </c>
      <c r="N20" s="61"/>
      <c r="O20" s="139">
        <v>0</v>
      </c>
      <c r="P20" s="32">
        <v>1982798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1310870.6100000001</v>
      </c>
      <c r="L21" s="139">
        <v>0</v>
      </c>
      <c r="M21" s="32">
        <v>1310870.6100000001</v>
      </c>
      <c r="N21" s="61"/>
      <c r="O21" s="139">
        <v>0</v>
      </c>
      <c r="P21" s="32">
        <v>1310871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15763.93</v>
      </c>
      <c r="L22" s="139">
        <v>0</v>
      </c>
      <c r="M22" s="32">
        <v>15763.93</v>
      </c>
      <c r="N22" s="61"/>
      <c r="O22" s="139">
        <v>74410</v>
      </c>
      <c r="P22" s="32">
        <v>90174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7367914</v>
      </c>
      <c r="P23" s="145">
        <v>7367914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24697677.059999995</v>
      </c>
      <c r="L25" s="146">
        <v>0</v>
      </c>
      <c r="M25" s="147">
        <v>24697677</v>
      </c>
      <c r="N25" s="62"/>
      <c r="O25" s="147">
        <v>41662591</v>
      </c>
      <c r="P25" s="147">
        <v>66360269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3546273.62</v>
      </c>
      <c r="L28" s="148">
        <v>0</v>
      </c>
      <c r="M28" s="32">
        <v>3546273.62</v>
      </c>
      <c r="N28" s="61"/>
      <c r="O28" s="139">
        <v>0</v>
      </c>
      <c r="P28" s="32">
        <v>3546274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15532429.670000002</v>
      </c>
      <c r="L29" s="139">
        <v>0</v>
      </c>
      <c r="M29" s="32">
        <v>15532429.670000002</v>
      </c>
      <c r="N29" s="61"/>
      <c r="O29" s="139">
        <v>64347585</v>
      </c>
      <c r="P29" s="32">
        <v>79880015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8338125.7299999995</v>
      </c>
      <c r="L30" s="139">
        <v>0</v>
      </c>
      <c r="M30" s="32">
        <v>8338125.7299999995</v>
      </c>
      <c r="N30" s="61"/>
      <c r="O30" s="139">
        <v>0</v>
      </c>
      <c r="P30" s="32">
        <v>8338126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189163267.11000004</v>
      </c>
      <c r="L33" s="139">
        <v>0</v>
      </c>
      <c r="M33" s="32">
        <v>189163267.11000004</v>
      </c>
      <c r="N33" s="61"/>
      <c r="O33" s="139">
        <v>5850179</v>
      </c>
      <c r="P33" s="32">
        <v>195013446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31567146.280000001</v>
      </c>
      <c r="L34" s="139">
        <v>0</v>
      </c>
      <c r="M34" s="32">
        <v>31567146.280000001</v>
      </c>
      <c r="N34" s="61"/>
      <c r="O34" s="139">
        <v>389324</v>
      </c>
      <c r="P34" s="32">
        <v>31956470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1281409</v>
      </c>
      <c r="P35" s="145">
        <v>1281409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248147242.41000006</v>
      </c>
      <c r="L37" s="146">
        <v>0</v>
      </c>
      <c r="M37" s="69">
        <v>248147242</v>
      </c>
      <c r="N37" s="61"/>
      <c r="O37" s="69">
        <v>71868497</v>
      </c>
      <c r="P37" s="69">
        <v>320015740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272844919.47000003</v>
      </c>
      <c r="L39" s="150">
        <v>0</v>
      </c>
      <c r="M39" s="94">
        <v>272844919</v>
      </c>
      <c r="N39" s="67"/>
      <c r="O39" s="17">
        <v>113531088</v>
      </c>
      <c r="P39" s="17">
        <v>386376009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18279810.800000001</v>
      </c>
      <c r="L43" s="138">
        <v>0</v>
      </c>
      <c r="M43" s="32">
        <v>18279810.800000001</v>
      </c>
      <c r="N43" s="61"/>
      <c r="O43" s="139">
        <v>0</v>
      </c>
      <c r="P43" s="32">
        <v>18279811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3636773.43</v>
      </c>
      <c r="L44" s="138">
        <v>0</v>
      </c>
      <c r="M44" s="32">
        <v>3636773.43</v>
      </c>
      <c r="N44" s="61"/>
      <c r="O44" s="139">
        <v>0</v>
      </c>
      <c r="P44" s="32">
        <v>3636773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114339</v>
      </c>
      <c r="L45" s="138">
        <v>0</v>
      </c>
      <c r="M45" s="32">
        <v>114339</v>
      </c>
      <c r="N45" s="61"/>
      <c r="O45" s="139">
        <v>0</v>
      </c>
      <c r="P45" s="32">
        <v>114339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22030923.23</v>
      </c>
      <c r="L48" s="153">
        <v>0</v>
      </c>
      <c r="M48" s="134">
        <v>22030923</v>
      </c>
      <c r="N48" s="133"/>
      <c r="O48" s="134">
        <v>0</v>
      </c>
      <c r="P48" s="134">
        <v>22030923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294875842.70000005</v>
      </c>
      <c r="L49" s="153">
        <v>0</v>
      </c>
      <c r="M49" s="134">
        <v>294875842</v>
      </c>
      <c r="N49" s="133"/>
      <c r="O49" s="134">
        <v>113531088</v>
      </c>
      <c r="P49" s="17">
        <v>408406932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1166573.1900000002</v>
      </c>
      <c r="L53" s="138">
        <v>0</v>
      </c>
      <c r="M53" s="154">
        <v>1166573.1900000002</v>
      </c>
      <c r="N53" s="143"/>
      <c r="O53" s="141">
        <v>6999</v>
      </c>
      <c r="P53" s="32">
        <v>1173572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/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2575278.8100000005</v>
      </c>
      <c r="L55" s="138">
        <v>0</v>
      </c>
      <c r="M55" s="32">
        <v>2575278.8100000005</v>
      </c>
      <c r="N55" s="62"/>
      <c r="O55" s="139">
        <v>0</v>
      </c>
      <c r="P55" s="32">
        <v>2575279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45921.7</v>
      </c>
      <c r="L56" s="138">
        <v>0</v>
      </c>
      <c r="M56" s="32">
        <v>45921.7</v>
      </c>
      <c r="N56" s="62"/>
      <c r="O56" s="139">
        <v>0</v>
      </c>
      <c r="P56" s="32">
        <v>45922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529626.07999999996</v>
      </c>
      <c r="L59" s="138">
        <v>0</v>
      </c>
      <c r="M59" s="32">
        <v>529626.07999999996</v>
      </c>
      <c r="N59" s="62"/>
      <c r="O59" s="139">
        <v>0</v>
      </c>
      <c r="P59" s="32">
        <v>529626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2221306.0799999996</v>
      </c>
      <c r="L61" s="138">
        <v>0</v>
      </c>
      <c r="M61" s="32">
        <v>2221306.0799999996</v>
      </c>
      <c r="N61" s="62"/>
      <c r="O61" s="139">
        <v>2304935</v>
      </c>
      <c r="P61" s="32">
        <v>4526241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120000</v>
      </c>
      <c r="L63" s="138">
        <v>0</v>
      </c>
      <c r="M63" s="32">
        <v>120000</v>
      </c>
      <c r="N63" s="62"/>
      <c r="O63" s="139">
        <v>0</v>
      </c>
      <c r="P63" s="32">
        <v>120000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221461</v>
      </c>
      <c r="P64" s="32">
        <v>221461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99529.18</v>
      </c>
      <c r="L66" s="138">
        <v>0</v>
      </c>
      <c r="M66" s="32">
        <v>99529.18</v>
      </c>
      <c r="N66" s="62"/>
      <c r="O66" s="139">
        <v>0</v>
      </c>
      <c r="P66" s="32">
        <v>99529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513219.92</v>
      </c>
      <c r="L68" s="138">
        <v>0</v>
      </c>
      <c r="M68" s="32">
        <v>513219.92</v>
      </c>
      <c r="N68" s="65"/>
      <c r="O68" s="139">
        <v>0</v>
      </c>
      <c r="P68" s="32">
        <v>513220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469949.42</v>
      </c>
      <c r="L70" s="138">
        <v>0</v>
      </c>
      <c r="M70" s="32">
        <v>469949.42</v>
      </c>
      <c r="N70" s="65"/>
      <c r="O70" s="139">
        <v>0</v>
      </c>
      <c r="P70" s="32">
        <v>469949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114339</v>
      </c>
      <c r="L71" s="138">
        <v>0</v>
      </c>
      <c r="M71" s="32">
        <v>114339</v>
      </c>
      <c r="N71" s="65"/>
      <c r="O71" s="139">
        <v>0</v>
      </c>
      <c r="P71" s="32">
        <v>114339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7855743.3800000008</v>
      </c>
      <c r="L74" s="158">
        <v>0</v>
      </c>
      <c r="M74" s="17">
        <v>7855743</v>
      </c>
      <c r="N74" s="62"/>
      <c r="O74" s="17">
        <v>2533395</v>
      </c>
      <c r="P74" s="17">
        <v>10389138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226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595000</v>
      </c>
      <c r="L84" s="138">
        <v>0</v>
      </c>
      <c r="M84" s="154">
        <v>595000</v>
      </c>
      <c r="N84" s="143"/>
      <c r="O84" s="141">
        <v>0</v>
      </c>
      <c r="P84" s="32">
        <v>595000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5084490</v>
      </c>
      <c r="P85" s="32">
        <v>5084490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187933.86</v>
      </c>
      <c r="L87" s="138">
        <v>0</v>
      </c>
      <c r="M87" s="32">
        <v>187933.86</v>
      </c>
      <c r="N87" s="62"/>
      <c r="O87" s="139">
        <v>0</v>
      </c>
      <c r="P87" s="32">
        <v>187934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10092444.309999999</v>
      </c>
      <c r="L89" s="138">
        <v>0</v>
      </c>
      <c r="M89" s="32">
        <v>10092444.309999999</v>
      </c>
      <c r="N89" s="62"/>
      <c r="O89" s="139">
        <v>0</v>
      </c>
      <c r="P89" s="32">
        <v>10092444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33748984</v>
      </c>
      <c r="L90" s="138">
        <v>0</v>
      </c>
      <c r="M90" s="32">
        <v>33748984</v>
      </c>
      <c r="N90" s="62"/>
      <c r="O90" s="139">
        <v>0</v>
      </c>
      <c r="P90" s="32">
        <v>33748984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16997754.579999998</v>
      </c>
      <c r="L91" s="138">
        <v>0</v>
      </c>
      <c r="M91" s="32">
        <v>16997754.579999998</v>
      </c>
      <c r="N91" s="62"/>
      <c r="O91" s="139">
        <v>0</v>
      </c>
      <c r="P91" s="32">
        <v>16997755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2824322</v>
      </c>
      <c r="L92" s="138">
        <v>0</v>
      </c>
      <c r="M92" s="32">
        <v>2824322</v>
      </c>
      <c r="N92" s="65"/>
      <c r="O92" s="139">
        <v>0</v>
      </c>
      <c r="P92" s="32">
        <v>2824322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64446438.75</v>
      </c>
      <c r="L95" s="69">
        <v>0</v>
      </c>
      <c r="M95" s="93">
        <v>64446439</v>
      </c>
      <c r="N95" s="62"/>
      <c r="O95" s="93">
        <v>5084490</v>
      </c>
      <c r="P95" s="93">
        <v>69530929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72302182.129999995</v>
      </c>
      <c r="L97" s="159">
        <v>0</v>
      </c>
      <c r="M97" s="94">
        <v>72302182</v>
      </c>
      <c r="N97" s="67"/>
      <c r="O97" s="17">
        <v>7617885</v>
      </c>
      <c r="P97" s="17">
        <v>79920067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2032726</v>
      </c>
      <c r="L101" s="138">
        <v>0</v>
      </c>
      <c r="M101" s="32">
        <v>2032726</v>
      </c>
      <c r="N101" s="62"/>
      <c r="O101" s="139">
        <v>0</v>
      </c>
      <c r="P101" s="32">
        <v>2032726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1789474</v>
      </c>
      <c r="L102" s="138">
        <v>0</v>
      </c>
      <c r="M102" s="32">
        <v>1789474</v>
      </c>
      <c r="N102" s="62"/>
      <c r="O102" s="139">
        <v>0</v>
      </c>
      <c r="P102" s="32">
        <v>1789474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186966</v>
      </c>
      <c r="L103" s="138">
        <v>0</v>
      </c>
      <c r="M103" s="32">
        <v>186966</v>
      </c>
      <c r="N103" s="62"/>
      <c r="O103" s="139">
        <v>0</v>
      </c>
      <c r="P103" s="32">
        <v>186966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4009166</v>
      </c>
      <c r="L107" s="153">
        <v>0</v>
      </c>
      <c r="M107" s="134">
        <v>4009166</v>
      </c>
      <c r="N107" s="133"/>
      <c r="O107" s="134">
        <v>0</v>
      </c>
      <c r="P107" s="18">
        <v>4009166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76311348.129999995</v>
      </c>
      <c r="L108" s="134">
        <v>0</v>
      </c>
      <c r="M108" s="134">
        <v>76311348</v>
      </c>
      <c r="N108" s="133"/>
      <c r="O108" s="134">
        <v>7617885</v>
      </c>
      <c r="P108" s="134">
        <v>83929233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219727950.34999999</v>
      </c>
      <c r="L111" s="138">
        <v>0</v>
      </c>
      <c r="M111" s="32">
        <v>219727950.34999999</v>
      </c>
      <c r="N111" s="62"/>
      <c r="O111" s="139">
        <v>933552</v>
      </c>
      <c r="P111" s="32">
        <v>220661502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26173199</v>
      </c>
      <c r="P114" s="32">
        <v>26173199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5145843.42</v>
      </c>
      <c r="L117" s="138">
        <v>0</v>
      </c>
      <c r="M117" s="32">
        <v>5145843.42</v>
      </c>
      <c r="N117" s="62"/>
      <c r="O117" s="139">
        <v>0</v>
      </c>
      <c r="P117" s="32">
        <v>5145843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114761.08</v>
      </c>
      <c r="L118" s="138">
        <v>0</v>
      </c>
      <c r="M118" s="32">
        <v>114761.08</v>
      </c>
      <c r="N118" s="62"/>
      <c r="O118" s="139">
        <v>38084153</v>
      </c>
      <c r="P118" s="32">
        <v>38198914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18185471.800000001</v>
      </c>
      <c r="L119" s="138">
        <v>0</v>
      </c>
      <c r="M119" s="32">
        <v>18185471.800000001</v>
      </c>
      <c r="N119" s="62"/>
      <c r="O119" s="139">
        <v>0</v>
      </c>
      <c r="P119" s="32">
        <v>18185472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15478.56</v>
      </c>
      <c r="L120" s="138">
        <v>0</v>
      </c>
      <c r="M120" s="32">
        <v>15478.56</v>
      </c>
      <c r="N120" s="62"/>
      <c r="O120" s="139">
        <v>750689</v>
      </c>
      <c r="P120" s="32">
        <v>766168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6486494</v>
      </c>
      <c r="P121" s="32">
        <v>6486494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-24625010.640000001</v>
      </c>
      <c r="L122" s="151">
        <v>0</v>
      </c>
      <c r="M122" s="145">
        <v>-24625010.640000001</v>
      </c>
      <c r="N122" s="62"/>
      <c r="O122" s="160">
        <v>33485116</v>
      </c>
      <c r="P122" s="145">
        <v>8860107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218564494.56999999</v>
      </c>
      <c r="L124" s="159">
        <v>0</v>
      </c>
      <c r="M124" s="94">
        <v>218564494</v>
      </c>
      <c r="N124" s="67"/>
      <c r="O124" s="94">
        <v>105913203</v>
      </c>
      <c r="P124" s="94">
        <v>324477699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294875842.69999999</v>
      </c>
      <c r="L126" s="153">
        <v>0</v>
      </c>
      <c r="M126" s="134">
        <v>294875842</v>
      </c>
      <c r="N126" s="133"/>
      <c r="O126" s="134">
        <v>113531088</v>
      </c>
      <c r="P126" s="134">
        <v>408406932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374" priority="7" operator="notEqual">
      <formula>0</formula>
    </cfRule>
    <cfRule type="containsBlanks" dxfId="1373" priority="8">
      <formula>LEN(TRIM(K12))=0</formula>
    </cfRule>
  </conditionalFormatting>
  <conditionalFormatting sqref="O105">
    <cfRule type="cellIs" dxfId="1372" priority="81" operator="notEqual">
      <formula>0</formula>
    </cfRule>
    <cfRule type="containsBlanks" dxfId="1371" priority="82">
      <formula>LEN(TRIM(O105))=0</formula>
    </cfRule>
  </conditionalFormatting>
  <conditionalFormatting sqref="K11">
    <cfRule type="cellIs" dxfId="1370" priority="57" operator="notEqual">
      <formula>0</formula>
    </cfRule>
    <cfRule type="containsBlanks" dxfId="1369" priority="58">
      <formula>LEN(TRIM(K11))=0</formula>
    </cfRule>
  </conditionalFormatting>
  <conditionalFormatting sqref="P28:P35">
    <cfRule type="cellIs" dxfId="1368" priority="49" operator="notEqual">
      <formula>0</formula>
    </cfRule>
    <cfRule type="containsBlanks" dxfId="1367" priority="50">
      <formula>LEN(TRIM(P28))=0</formula>
    </cfRule>
  </conditionalFormatting>
  <conditionalFormatting sqref="P42:P46">
    <cfRule type="cellIs" dxfId="1366" priority="47" operator="notEqual">
      <formula>0</formula>
    </cfRule>
    <cfRule type="containsBlanks" dxfId="1365" priority="48">
      <formula>LEN(TRIM(P42))=0</formula>
    </cfRule>
  </conditionalFormatting>
  <conditionalFormatting sqref="P53:P61">
    <cfRule type="cellIs" dxfId="1364" priority="45" operator="notEqual">
      <formula>0</formula>
    </cfRule>
    <cfRule type="containsBlanks" dxfId="1363" priority="46">
      <formula>LEN(TRIM(P53))=0</formula>
    </cfRule>
  </conditionalFormatting>
  <conditionalFormatting sqref="P63:P72">
    <cfRule type="cellIs" dxfId="1362" priority="43" operator="notEqual">
      <formula>0</formula>
    </cfRule>
    <cfRule type="containsBlanks" dxfId="1361" priority="44">
      <formula>LEN(TRIM(P63))=0</formula>
    </cfRule>
  </conditionalFormatting>
  <conditionalFormatting sqref="P84:P93">
    <cfRule type="cellIs" dxfId="1360" priority="41" operator="notEqual">
      <formula>0</formula>
    </cfRule>
    <cfRule type="containsBlanks" dxfId="1359" priority="42">
      <formula>LEN(TRIM(P84))=0</formula>
    </cfRule>
  </conditionalFormatting>
  <conditionalFormatting sqref="P100:P105">
    <cfRule type="cellIs" dxfId="1358" priority="39" operator="notEqual">
      <formula>0</formula>
    </cfRule>
    <cfRule type="containsBlanks" dxfId="1357" priority="40">
      <formula>LEN(TRIM(P100))=0</formula>
    </cfRule>
  </conditionalFormatting>
  <conditionalFormatting sqref="P114">
    <cfRule type="cellIs" dxfId="1356" priority="35" operator="notEqual">
      <formula>0</formula>
    </cfRule>
    <cfRule type="containsBlanks" dxfId="1355" priority="36">
      <formula>LEN(TRIM(P114))=0</formula>
    </cfRule>
  </conditionalFormatting>
  <conditionalFormatting sqref="P116:P121">
    <cfRule type="cellIs" dxfId="1354" priority="33" operator="notEqual">
      <formula>0</formula>
    </cfRule>
    <cfRule type="containsBlanks" dxfId="1353" priority="34">
      <formula>LEN(TRIM(P116))=0</formula>
    </cfRule>
  </conditionalFormatting>
  <conditionalFormatting sqref="P122">
    <cfRule type="cellIs" dxfId="1352" priority="31" operator="notEqual">
      <formula>0</formula>
    </cfRule>
    <cfRule type="containsBlanks" dxfId="1351" priority="32">
      <formula>LEN(TRIM(P122))=0</formula>
    </cfRule>
  </conditionalFormatting>
  <conditionalFormatting sqref="P12:P22">
    <cfRule type="cellIs" dxfId="1350" priority="29" operator="notEqual">
      <formula>0</formula>
    </cfRule>
    <cfRule type="containsBlanks" dxfId="1349" priority="30">
      <formula>LEN(TRIM(P12))=0</formula>
    </cfRule>
  </conditionalFormatting>
  <conditionalFormatting sqref="P23">
    <cfRule type="cellIs" dxfId="1348" priority="27" operator="notEqual">
      <formula>0</formula>
    </cfRule>
    <cfRule type="containsBlanks" dxfId="1347" priority="28">
      <formula>LEN(TRIM(P23))=0</formula>
    </cfRule>
  </conditionalFormatting>
  <conditionalFormatting sqref="M12">
    <cfRule type="cellIs" dxfId="1346" priority="25" operator="notEqual">
      <formula>0</formula>
    </cfRule>
    <cfRule type="containsBlanks" dxfId="1345" priority="26">
      <formula>LEN(TRIM(M12))=0</formula>
    </cfRule>
  </conditionalFormatting>
  <conditionalFormatting sqref="L13:L22">
    <cfRule type="cellIs" dxfId="1344" priority="23" operator="notEqual">
      <formula>0</formula>
    </cfRule>
    <cfRule type="containsBlanks" dxfId="1343" priority="24">
      <formula>LEN(TRIM(L13))=0</formula>
    </cfRule>
  </conditionalFormatting>
  <conditionalFormatting sqref="L23">
    <cfRule type="cellIs" dxfId="1342" priority="21" operator="notEqual">
      <formula>0</formula>
    </cfRule>
    <cfRule type="containsBlanks" dxfId="1341" priority="22">
      <formula>LEN(TRIM(L23))=0</formula>
    </cfRule>
  </conditionalFormatting>
  <conditionalFormatting sqref="L29:L35">
    <cfRule type="cellIs" dxfId="1340" priority="19" operator="notEqual">
      <formula>0</formula>
    </cfRule>
    <cfRule type="containsBlanks" dxfId="1339" priority="20">
      <formula>LEN(TRIM(L29))=0</formula>
    </cfRule>
  </conditionalFormatting>
  <conditionalFormatting sqref="O104">
    <cfRule type="cellIs" dxfId="1338" priority="17" operator="notEqual">
      <formula>0</formula>
    </cfRule>
    <cfRule type="containsBlanks" dxfId="1337" priority="18">
      <formula>LEN(TRIM(O104))=0</formula>
    </cfRule>
  </conditionalFormatting>
  <conditionalFormatting sqref="K28:K35 K13:K23 K53:K72">
    <cfRule type="cellIs" dxfId="1336" priority="15" operator="notEqual">
      <formula>0</formula>
    </cfRule>
    <cfRule type="containsBlanks" dxfId="1335" priority="16">
      <formula>LEN(TRIM(K13))=0</formula>
    </cfRule>
  </conditionalFormatting>
  <conditionalFormatting sqref="K100:K105">
    <cfRule type="cellIs" dxfId="1334" priority="1" operator="notEqual">
      <formula>0</formula>
    </cfRule>
    <cfRule type="containsBlanks" dxfId="1333" priority="2">
      <formula>LEN(TRIM(K100))=0</formula>
    </cfRule>
  </conditionalFormatting>
  <conditionalFormatting sqref="O114 M114 O12:O23 M111 O116:O121 O111 O84:O93 M84:M93 M116:M122 M28:M35 O28:O35 M13:M23 O53:O72 M53:M72">
    <cfRule type="cellIs" dxfId="1332" priority="108" operator="notEqual">
      <formula>0</formula>
    </cfRule>
    <cfRule type="containsBlanks" dxfId="1331" priority="109">
      <formula>LEN(TRIM(M12))=0</formula>
    </cfRule>
  </conditionalFormatting>
  <conditionalFormatting sqref="O12">
    <cfRule type="cellIs" dxfId="1330" priority="107" operator="notEqual">
      <formula>O25</formula>
    </cfRule>
  </conditionalFormatting>
  <conditionalFormatting sqref="M53">
    <cfRule type="cellIs" dxfId="1329" priority="106" operator="notEqual">
      <formula>M74</formula>
    </cfRule>
  </conditionalFormatting>
  <conditionalFormatting sqref="O53">
    <cfRule type="cellIs" dxfId="1328" priority="105" operator="notEqual">
      <formula>O74</formula>
    </cfRule>
  </conditionalFormatting>
  <conditionalFormatting sqref="M84:M91">
    <cfRule type="cellIs" dxfId="1327" priority="104" operator="notEqual">
      <formula>M95</formula>
    </cfRule>
  </conditionalFormatting>
  <conditionalFormatting sqref="O84">
    <cfRule type="cellIs" dxfId="1326" priority="103" operator="notEqual">
      <formula>O97</formula>
    </cfRule>
  </conditionalFormatting>
  <conditionalFormatting sqref="M130 O130">
    <cfRule type="cellIs" dxfId="1325" priority="93" operator="notEqual">
      <formula>0</formula>
    </cfRule>
    <cfRule type="cellIs" dxfId="1324" priority="94" operator="equal">
      <formula>0</formula>
    </cfRule>
  </conditionalFormatting>
  <conditionalFormatting sqref="P62">
    <cfRule type="cellIs" dxfId="1323" priority="87" operator="notEqual">
      <formula>0</formula>
    </cfRule>
    <cfRule type="containsBlanks" dxfId="1322" priority="88">
      <formula>LEN(TRIM(P62))=0</formula>
    </cfRule>
  </conditionalFormatting>
  <conditionalFormatting sqref="P130">
    <cfRule type="cellIs" dxfId="1321" priority="85" operator="notEqual">
      <formula>0</formula>
    </cfRule>
    <cfRule type="cellIs" dxfId="1320" priority="86" operator="equal">
      <formula>0</formula>
    </cfRule>
  </conditionalFormatting>
  <conditionalFormatting sqref="M46 O46">
    <cfRule type="cellIs" dxfId="1319" priority="83" operator="notEqual">
      <formula>0</formula>
    </cfRule>
    <cfRule type="containsBlanks" dxfId="1318" priority="84">
      <formula>LEN(TRIM(M46))=0</formula>
    </cfRule>
  </conditionalFormatting>
  <conditionalFormatting sqref="O42:O45 M42:M45">
    <cfRule type="cellIs" dxfId="1317" priority="79" operator="notEqual">
      <formula>0</formula>
    </cfRule>
    <cfRule type="containsBlanks" dxfId="1316" priority="80">
      <formula>LEN(TRIM(M42))=0</formula>
    </cfRule>
  </conditionalFormatting>
  <conditionalFormatting sqref="O100:O103 M100:M105">
    <cfRule type="cellIs" dxfId="1315" priority="77" operator="notEqual">
      <formula>0</formula>
    </cfRule>
    <cfRule type="containsBlanks" dxfId="1314" priority="78">
      <formula>LEN(TRIM(M100))=0</formula>
    </cfRule>
  </conditionalFormatting>
  <conditionalFormatting sqref="K11">
    <cfRule type="cellIs" dxfId="1313" priority="56" operator="notEqual">
      <formula>K24</formula>
    </cfRule>
  </conditionalFormatting>
  <conditionalFormatting sqref="K130">
    <cfRule type="cellIs" dxfId="1312" priority="54" operator="notEqual">
      <formula>0</formula>
    </cfRule>
    <cfRule type="cellIs" dxfId="1311" priority="55" operator="equal">
      <formula>0</formula>
    </cfRule>
  </conditionalFormatting>
  <conditionalFormatting sqref="L130">
    <cfRule type="cellIs" dxfId="1310" priority="52" operator="notEqual">
      <formula>0</formula>
    </cfRule>
    <cfRule type="cellIs" dxfId="1309" priority="53" operator="equal">
      <formula>0</formula>
    </cfRule>
  </conditionalFormatting>
  <conditionalFormatting sqref="M13:M23">
    <cfRule type="cellIs" dxfId="1308" priority="51" operator="notEqual">
      <formula>M26</formula>
    </cfRule>
  </conditionalFormatting>
  <conditionalFormatting sqref="P111">
    <cfRule type="cellIs" dxfId="1307" priority="37" operator="notEqual">
      <formula>0</formula>
    </cfRule>
    <cfRule type="containsBlanks" dxfId="1306" priority="38">
      <formula>LEN(TRIM(P111))=0</formula>
    </cfRule>
  </conditionalFormatting>
  <conditionalFormatting sqref="M92:M93">
    <cfRule type="cellIs" dxfId="1305" priority="110" operator="notEqual">
      <formula>M105</formula>
    </cfRule>
  </conditionalFormatting>
  <conditionalFormatting sqref="K53">
    <cfRule type="cellIs" dxfId="1304" priority="14" operator="notEqual">
      <formula>K74</formula>
    </cfRule>
  </conditionalFormatting>
  <conditionalFormatting sqref="K46">
    <cfRule type="cellIs" dxfId="1303" priority="12" operator="notEqual">
      <formula>0</formula>
    </cfRule>
    <cfRule type="containsBlanks" dxfId="1302" priority="13">
      <formula>LEN(TRIM(K46))=0</formula>
    </cfRule>
  </conditionalFormatting>
  <conditionalFormatting sqref="K42:K45">
    <cfRule type="cellIs" dxfId="1301" priority="10" operator="notEqual">
      <formula>0</formula>
    </cfRule>
    <cfRule type="containsBlanks" dxfId="1300" priority="11">
      <formula>LEN(TRIM(K42))=0</formula>
    </cfRule>
  </conditionalFormatting>
  <conditionalFormatting sqref="K13:K23">
    <cfRule type="cellIs" dxfId="1299" priority="9" operator="notEqual">
      <formula>K26</formula>
    </cfRule>
  </conditionalFormatting>
  <conditionalFormatting sqref="K114 K111 K84:K93 K116:K122">
    <cfRule type="cellIs" dxfId="1298" priority="4" operator="notEqual">
      <formula>0</formula>
    </cfRule>
    <cfRule type="containsBlanks" dxfId="1297" priority="5">
      <formula>LEN(TRIM(K84))=0</formula>
    </cfRule>
  </conditionalFormatting>
  <conditionalFormatting sqref="K84:K91">
    <cfRule type="cellIs" dxfId="1296" priority="3" operator="notEqual">
      <formula>K95</formula>
    </cfRule>
  </conditionalFormatting>
  <conditionalFormatting sqref="K92:K93">
    <cfRule type="cellIs" dxfId="129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6.710937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18" t="s">
        <v>225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7084227.3599999994</v>
      </c>
      <c r="L12" s="142">
        <v>0</v>
      </c>
      <c r="M12" s="32">
        <v>7084227.3599999994</v>
      </c>
      <c r="N12" s="143"/>
      <c r="O12" s="141">
        <v>1377919</v>
      </c>
      <c r="P12" s="32">
        <v>8462146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822298.18</v>
      </c>
      <c r="L13" s="139">
        <v>-14659.42</v>
      </c>
      <c r="M13" s="32">
        <v>807638.76</v>
      </c>
      <c r="N13" s="61"/>
      <c r="O13" s="139">
        <v>0</v>
      </c>
      <c r="P13" s="32">
        <v>807639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11604349</v>
      </c>
      <c r="P14" s="32">
        <v>11604349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147742.92000000001</v>
      </c>
      <c r="L16" s="139">
        <v>0</v>
      </c>
      <c r="M16" s="32">
        <v>147742.92000000001</v>
      </c>
      <c r="N16" s="61"/>
      <c r="O16" s="139">
        <v>66709</v>
      </c>
      <c r="P16" s="32">
        <v>214452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4974244.5600000005</v>
      </c>
      <c r="L18" s="139">
        <v>0</v>
      </c>
      <c r="M18" s="32">
        <v>4974244.5600000005</v>
      </c>
      <c r="N18" s="61"/>
      <c r="O18" s="139">
        <v>0</v>
      </c>
      <c r="P18" s="32">
        <v>4974245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79166.13</v>
      </c>
      <c r="L19" s="139">
        <v>0</v>
      </c>
      <c r="M19" s="32">
        <v>79166.13</v>
      </c>
      <c r="N19" s="61"/>
      <c r="O19" s="139">
        <v>0</v>
      </c>
      <c r="P19" s="32">
        <v>79166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80928.58</v>
      </c>
      <c r="L20" s="139">
        <v>0</v>
      </c>
      <c r="M20" s="32">
        <v>80928.58</v>
      </c>
      <c r="N20" s="61"/>
      <c r="O20" s="139">
        <v>0</v>
      </c>
      <c r="P20" s="32">
        <v>80929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2092.1</v>
      </c>
      <c r="L21" s="139">
        <v>0</v>
      </c>
      <c r="M21" s="32">
        <v>2092.1</v>
      </c>
      <c r="N21" s="61"/>
      <c r="O21" s="139">
        <v>0</v>
      </c>
      <c r="P21" s="32">
        <v>2092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200</v>
      </c>
      <c r="L22" s="139">
        <v>0</v>
      </c>
      <c r="M22" s="32">
        <v>200</v>
      </c>
      <c r="N22" s="61"/>
      <c r="O22" s="139">
        <v>0</v>
      </c>
      <c r="P22" s="32">
        <v>200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13190899.83</v>
      </c>
      <c r="L25" s="146">
        <v>-14659.42</v>
      </c>
      <c r="M25" s="147">
        <v>13176240</v>
      </c>
      <c r="N25" s="62"/>
      <c r="O25" s="147">
        <v>13048977</v>
      </c>
      <c r="P25" s="147">
        <v>26225218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1922788.9000000001</v>
      </c>
      <c r="L28" s="148">
        <v>14659.42</v>
      </c>
      <c r="M28" s="32">
        <v>1937448.32</v>
      </c>
      <c r="N28" s="61"/>
      <c r="O28" s="139">
        <v>0</v>
      </c>
      <c r="P28" s="32">
        <v>1937448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5000000</v>
      </c>
      <c r="L29" s="139">
        <v>0</v>
      </c>
      <c r="M29" s="32">
        <v>5000000</v>
      </c>
      <c r="N29" s="61"/>
      <c r="O29" s="139">
        <v>4345019</v>
      </c>
      <c r="P29" s="32">
        <v>9345019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32905757.309999995</v>
      </c>
      <c r="L33" s="139">
        <v>0</v>
      </c>
      <c r="M33" s="32">
        <v>32905757.309999995</v>
      </c>
      <c r="N33" s="61"/>
      <c r="O33" s="139">
        <v>110144</v>
      </c>
      <c r="P33" s="32">
        <v>33015901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407508.33</v>
      </c>
      <c r="L34" s="139">
        <v>0</v>
      </c>
      <c r="M34" s="32">
        <v>407508.33</v>
      </c>
      <c r="N34" s="61"/>
      <c r="O34" s="139">
        <v>100214</v>
      </c>
      <c r="P34" s="32">
        <v>507722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40236054.539999992</v>
      </c>
      <c r="L37" s="146">
        <v>14659.42</v>
      </c>
      <c r="M37" s="69">
        <v>40250714</v>
      </c>
      <c r="N37" s="61"/>
      <c r="O37" s="69">
        <v>4555377</v>
      </c>
      <c r="P37" s="69">
        <v>44806090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53426954.36999999</v>
      </c>
      <c r="L39" s="150">
        <v>0</v>
      </c>
      <c r="M39" s="94">
        <v>53426954</v>
      </c>
      <c r="N39" s="67"/>
      <c r="O39" s="17">
        <v>17604354</v>
      </c>
      <c r="P39" s="17">
        <v>71031308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4358631.47</v>
      </c>
      <c r="L43" s="138">
        <v>0</v>
      </c>
      <c r="M43" s="32">
        <v>4358631.47</v>
      </c>
      <c r="N43" s="61"/>
      <c r="O43" s="139">
        <v>0</v>
      </c>
      <c r="P43" s="32">
        <v>4358631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688304.86</v>
      </c>
      <c r="L44" s="138">
        <v>0</v>
      </c>
      <c r="M44" s="32">
        <v>688304.86</v>
      </c>
      <c r="N44" s="61"/>
      <c r="O44" s="139">
        <v>0</v>
      </c>
      <c r="P44" s="32">
        <v>688305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26115</v>
      </c>
      <c r="L45" s="138">
        <v>0</v>
      </c>
      <c r="M45" s="32">
        <v>26115</v>
      </c>
      <c r="N45" s="61"/>
      <c r="O45" s="139">
        <v>0</v>
      </c>
      <c r="P45" s="32">
        <v>26115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5073051.33</v>
      </c>
      <c r="L48" s="153">
        <v>0</v>
      </c>
      <c r="M48" s="134">
        <v>5073051</v>
      </c>
      <c r="N48" s="133"/>
      <c r="O48" s="134">
        <v>0</v>
      </c>
      <c r="P48" s="134">
        <v>5073051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58500005.699999988</v>
      </c>
      <c r="L49" s="153">
        <v>0</v>
      </c>
      <c r="M49" s="134">
        <v>58500005</v>
      </c>
      <c r="N49" s="133"/>
      <c r="O49" s="134">
        <v>17604354</v>
      </c>
      <c r="P49" s="17">
        <v>76104359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493014.18</v>
      </c>
      <c r="L53" s="138">
        <v>0</v>
      </c>
      <c r="M53" s="154">
        <v>493014.18</v>
      </c>
      <c r="N53" s="143"/>
      <c r="O53" s="141">
        <v>57032</v>
      </c>
      <c r="P53" s="32">
        <v>550046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1300567.77</v>
      </c>
      <c r="L55" s="138">
        <v>0</v>
      </c>
      <c r="M55" s="32">
        <v>1300567.77</v>
      </c>
      <c r="N55" s="62"/>
      <c r="O55" s="139">
        <v>0</v>
      </c>
      <c r="P55" s="32">
        <v>1300568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36743.450000000004</v>
      </c>
      <c r="L61" s="138">
        <v>0</v>
      </c>
      <c r="M61" s="32">
        <v>36743.450000000004</v>
      </c>
      <c r="N61" s="62"/>
      <c r="O61" s="139">
        <v>0</v>
      </c>
      <c r="P61" s="32">
        <v>36743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597277.16</v>
      </c>
      <c r="L64" s="138">
        <v>0</v>
      </c>
      <c r="M64" s="32">
        <v>597277.16</v>
      </c>
      <c r="N64" s="62"/>
      <c r="O64" s="139">
        <v>0</v>
      </c>
      <c r="P64" s="32">
        <v>597277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35081.279999999999</v>
      </c>
      <c r="L67" s="138">
        <v>0</v>
      </c>
      <c r="M67" s="32">
        <v>35081.279999999999</v>
      </c>
      <c r="N67" s="62"/>
      <c r="O67" s="139">
        <v>0</v>
      </c>
      <c r="P67" s="32">
        <v>35081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172409.84</v>
      </c>
      <c r="L68" s="138">
        <v>0</v>
      </c>
      <c r="M68" s="32">
        <v>172409.84</v>
      </c>
      <c r="N68" s="65"/>
      <c r="O68" s="139">
        <v>0</v>
      </c>
      <c r="P68" s="32">
        <v>172410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91531.1</v>
      </c>
      <c r="L70" s="138">
        <v>0</v>
      </c>
      <c r="M70" s="32">
        <v>91531.1</v>
      </c>
      <c r="N70" s="65"/>
      <c r="O70" s="139">
        <v>0</v>
      </c>
      <c r="P70" s="32">
        <v>91531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24821</v>
      </c>
      <c r="L71" s="138">
        <v>0</v>
      </c>
      <c r="M71" s="32">
        <v>24821</v>
      </c>
      <c r="N71" s="65"/>
      <c r="O71" s="139">
        <v>0</v>
      </c>
      <c r="P71" s="32">
        <v>24821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2751445.78</v>
      </c>
      <c r="L74" s="158">
        <v>0</v>
      </c>
      <c r="M74" s="17">
        <v>2751446</v>
      </c>
      <c r="N74" s="62"/>
      <c r="O74" s="17">
        <v>57032</v>
      </c>
      <c r="P74" s="17">
        <v>2808477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225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8034838.8399999999</v>
      </c>
      <c r="L85" s="138">
        <v>0</v>
      </c>
      <c r="M85" s="32">
        <v>8034838.8399999999</v>
      </c>
      <c r="N85" s="62"/>
      <c r="O85" s="139">
        <v>0</v>
      </c>
      <c r="P85" s="32">
        <v>8034839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35081.279999999999</v>
      </c>
      <c r="L88" s="138">
        <v>0</v>
      </c>
      <c r="M88" s="32">
        <v>35081.279999999999</v>
      </c>
      <c r="N88" s="62"/>
      <c r="O88" s="139">
        <v>0</v>
      </c>
      <c r="P88" s="32">
        <v>35081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1258577.26</v>
      </c>
      <c r="L89" s="138">
        <v>0</v>
      </c>
      <c r="M89" s="32">
        <v>1258577.26</v>
      </c>
      <c r="N89" s="62"/>
      <c r="O89" s="139">
        <v>0</v>
      </c>
      <c r="P89" s="32">
        <v>1258577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7597710</v>
      </c>
      <c r="L90" s="138">
        <v>0</v>
      </c>
      <c r="M90" s="32">
        <v>7597710</v>
      </c>
      <c r="N90" s="62"/>
      <c r="O90" s="139">
        <v>0</v>
      </c>
      <c r="P90" s="32">
        <v>7597710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3310615.9</v>
      </c>
      <c r="L91" s="138">
        <v>0</v>
      </c>
      <c r="M91" s="32">
        <v>3310615.9</v>
      </c>
      <c r="N91" s="62"/>
      <c r="O91" s="139">
        <v>0</v>
      </c>
      <c r="P91" s="32">
        <v>3310616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177420</v>
      </c>
      <c r="L92" s="138">
        <v>0</v>
      </c>
      <c r="M92" s="32">
        <v>177420</v>
      </c>
      <c r="N92" s="65"/>
      <c r="O92" s="139">
        <v>0</v>
      </c>
      <c r="P92" s="32">
        <v>177420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20414243.280000001</v>
      </c>
      <c r="L95" s="69">
        <v>0</v>
      </c>
      <c r="M95" s="93">
        <v>20414243</v>
      </c>
      <c r="N95" s="62"/>
      <c r="O95" s="93">
        <v>0</v>
      </c>
      <c r="P95" s="93">
        <v>20414243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23165689.060000002</v>
      </c>
      <c r="L97" s="159">
        <v>0</v>
      </c>
      <c r="M97" s="94">
        <v>23165689</v>
      </c>
      <c r="N97" s="67"/>
      <c r="O97" s="17">
        <v>57032</v>
      </c>
      <c r="P97" s="17">
        <v>23222720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493078</v>
      </c>
      <c r="L101" s="138">
        <v>0</v>
      </c>
      <c r="M101" s="32">
        <v>493078</v>
      </c>
      <c r="N101" s="62"/>
      <c r="O101" s="139">
        <v>0</v>
      </c>
      <c r="P101" s="32">
        <v>493078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350509</v>
      </c>
      <c r="L102" s="138">
        <v>0</v>
      </c>
      <c r="M102" s="32">
        <v>350509</v>
      </c>
      <c r="N102" s="62"/>
      <c r="O102" s="139">
        <v>0</v>
      </c>
      <c r="P102" s="32">
        <v>350509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0</v>
      </c>
      <c r="L103" s="138">
        <v>0</v>
      </c>
      <c r="M103" s="32">
        <v>0</v>
      </c>
      <c r="N103" s="62"/>
      <c r="O103" s="139">
        <v>0</v>
      </c>
      <c r="P103" s="32">
        <v>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843587</v>
      </c>
      <c r="L107" s="153">
        <v>0</v>
      </c>
      <c r="M107" s="134">
        <v>843587</v>
      </c>
      <c r="N107" s="133"/>
      <c r="O107" s="134">
        <v>0</v>
      </c>
      <c r="P107" s="18">
        <v>843587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24009276.060000002</v>
      </c>
      <c r="L108" s="134">
        <v>0</v>
      </c>
      <c r="M108" s="134">
        <v>24009276</v>
      </c>
      <c r="N108" s="133"/>
      <c r="O108" s="134">
        <v>57032</v>
      </c>
      <c r="P108" s="134">
        <v>24066307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24878107.73</v>
      </c>
      <c r="L111" s="138">
        <v>0</v>
      </c>
      <c r="M111" s="32">
        <v>24878107.73</v>
      </c>
      <c r="N111" s="62"/>
      <c r="O111" s="139">
        <v>210358</v>
      </c>
      <c r="P111" s="32">
        <v>25088466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4411458</v>
      </c>
      <c r="P114" s="32">
        <v>4411458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324389.07999999996</v>
      </c>
      <c r="L117" s="138">
        <v>0</v>
      </c>
      <c r="M117" s="32">
        <v>324389.07999999996</v>
      </c>
      <c r="N117" s="62"/>
      <c r="O117" s="139">
        <v>0</v>
      </c>
      <c r="P117" s="32">
        <v>324389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48391.82</v>
      </c>
      <c r="L118" s="138">
        <v>0</v>
      </c>
      <c r="M118" s="32">
        <v>48391.82</v>
      </c>
      <c r="N118" s="62"/>
      <c r="O118" s="139">
        <v>0</v>
      </c>
      <c r="P118" s="32">
        <v>48392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6751169.0599999996</v>
      </c>
      <c r="L119" s="138">
        <v>0</v>
      </c>
      <c r="M119" s="32">
        <v>6751169.0599999996</v>
      </c>
      <c r="N119" s="62"/>
      <c r="O119" s="139">
        <v>0</v>
      </c>
      <c r="P119" s="32">
        <v>6751169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12078301</v>
      </c>
      <c r="P121" s="32">
        <v>12078301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2488671.9500000002</v>
      </c>
      <c r="L122" s="151">
        <v>0</v>
      </c>
      <c r="M122" s="145">
        <v>2488671.9500000002</v>
      </c>
      <c r="N122" s="62"/>
      <c r="O122" s="160">
        <v>847205</v>
      </c>
      <c r="P122" s="145">
        <v>3335877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34490729.640000001</v>
      </c>
      <c r="L124" s="159">
        <v>0</v>
      </c>
      <c r="M124" s="94">
        <v>34490730</v>
      </c>
      <c r="N124" s="67"/>
      <c r="O124" s="94">
        <v>17547322</v>
      </c>
      <c r="P124" s="94">
        <v>52038052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58500005.700000003</v>
      </c>
      <c r="L126" s="153">
        <v>0</v>
      </c>
      <c r="M126" s="134">
        <v>58500006</v>
      </c>
      <c r="N126" s="133"/>
      <c r="O126" s="134">
        <v>17604354</v>
      </c>
      <c r="P126" s="134">
        <v>76104359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294" priority="7" operator="notEqual">
      <formula>0</formula>
    </cfRule>
    <cfRule type="containsBlanks" dxfId="1293" priority="8">
      <formula>LEN(TRIM(K12))=0</formula>
    </cfRule>
  </conditionalFormatting>
  <conditionalFormatting sqref="O105">
    <cfRule type="cellIs" dxfId="1292" priority="81" operator="notEqual">
      <formula>0</formula>
    </cfRule>
    <cfRule type="containsBlanks" dxfId="1291" priority="82">
      <formula>LEN(TRIM(O105))=0</formula>
    </cfRule>
  </conditionalFormatting>
  <conditionalFormatting sqref="K11">
    <cfRule type="cellIs" dxfId="1290" priority="57" operator="notEqual">
      <formula>0</formula>
    </cfRule>
    <cfRule type="containsBlanks" dxfId="1289" priority="58">
      <formula>LEN(TRIM(K11))=0</formula>
    </cfRule>
  </conditionalFormatting>
  <conditionalFormatting sqref="P28:P35">
    <cfRule type="cellIs" dxfId="1288" priority="49" operator="notEqual">
      <formula>0</formula>
    </cfRule>
    <cfRule type="containsBlanks" dxfId="1287" priority="50">
      <formula>LEN(TRIM(P28))=0</formula>
    </cfRule>
  </conditionalFormatting>
  <conditionalFormatting sqref="P42:P46">
    <cfRule type="cellIs" dxfId="1286" priority="47" operator="notEqual">
      <formula>0</formula>
    </cfRule>
    <cfRule type="containsBlanks" dxfId="1285" priority="48">
      <formula>LEN(TRIM(P42))=0</formula>
    </cfRule>
  </conditionalFormatting>
  <conditionalFormatting sqref="P53:P61">
    <cfRule type="cellIs" dxfId="1284" priority="45" operator="notEqual">
      <formula>0</formula>
    </cfRule>
    <cfRule type="containsBlanks" dxfId="1283" priority="46">
      <formula>LEN(TRIM(P53))=0</formula>
    </cfRule>
  </conditionalFormatting>
  <conditionalFormatting sqref="P63:P72">
    <cfRule type="cellIs" dxfId="1282" priority="43" operator="notEqual">
      <formula>0</formula>
    </cfRule>
    <cfRule type="containsBlanks" dxfId="1281" priority="44">
      <formula>LEN(TRIM(P63))=0</formula>
    </cfRule>
  </conditionalFormatting>
  <conditionalFormatting sqref="P84:P93">
    <cfRule type="cellIs" dxfId="1280" priority="41" operator="notEqual">
      <formula>0</formula>
    </cfRule>
    <cfRule type="containsBlanks" dxfId="1279" priority="42">
      <formula>LEN(TRIM(P84))=0</formula>
    </cfRule>
  </conditionalFormatting>
  <conditionalFormatting sqref="P100:P105">
    <cfRule type="cellIs" dxfId="1278" priority="39" operator="notEqual">
      <formula>0</formula>
    </cfRule>
    <cfRule type="containsBlanks" dxfId="1277" priority="40">
      <formula>LEN(TRIM(P100))=0</formula>
    </cfRule>
  </conditionalFormatting>
  <conditionalFormatting sqref="P114">
    <cfRule type="cellIs" dxfId="1276" priority="35" operator="notEqual">
      <formula>0</formula>
    </cfRule>
    <cfRule type="containsBlanks" dxfId="1275" priority="36">
      <formula>LEN(TRIM(P114))=0</formula>
    </cfRule>
  </conditionalFormatting>
  <conditionalFormatting sqref="P116:P121">
    <cfRule type="cellIs" dxfId="1274" priority="33" operator="notEqual">
      <formula>0</formula>
    </cfRule>
    <cfRule type="containsBlanks" dxfId="1273" priority="34">
      <formula>LEN(TRIM(P116))=0</formula>
    </cfRule>
  </conditionalFormatting>
  <conditionalFormatting sqref="P122">
    <cfRule type="cellIs" dxfId="1272" priority="31" operator="notEqual">
      <formula>0</formula>
    </cfRule>
    <cfRule type="containsBlanks" dxfId="1271" priority="32">
      <formula>LEN(TRIM(P122))=0</formula>
    </cfRule>
  </conditionalFormatting>
  <conditionalFormatting sqref="P12:P22">
    <cfRule type="cellIs" dxfId="1270" priority="29" operator="notEqual">
      <formula>0</formula>
    </cfRule>
    <cfRule type="containsBlanks" dxfId="1269" priority="30">
      <formula>LEN(TRIM(P12))=0</formula>
    </cfRule>
  </conditionalFormatting>
  <conditionalFormatting sqref="P23">
    <cfRule type="cellIs" dxfId="1268" priority="27" operator="notEqual">
      <formula>0</formula>
    </cfRule>
    <cfRule type="containsBlanks" dxfId="1267" priority="28">
      <formula>LEN(TRIM(P23))=0</formula>
    </cfRule>
  </conditionalFormatting>
  <conditionalFormatting sqref="M12">
    <cfRule type="cellIs" dxfId="1266" priority="25" operator="notEqual">
      <formula>0</formula>
    </cfRule>
    <cfRule type="containsBlanks" dxfId="1265" priority="26">
      <formula>LEN(TRIM(M12))=0</formula>
    </cfRule>
  </conditionalFormatting>
  <conditionalFormatting sqref="L13:L22">
    <cfRule type="cellIs" dxfId="1264" priority="23" operator="notEqual">
      <formula>0</formula>
    </cfRule>
    <cfRule type="containsBlanks" dxfId="1263" priority="24">
      <formula>LEN(TRIM(L13))=0</formula>
    </cfRule>
  </conditionalFormatting>
  <conditionalFormatting sqref="L23">
    <cfRule type="cellIs" dxfId="1262" priority="21" operator="notEqual">
      <formula>0</formula>
    </cfRule>
    <cfRule type="containsBlanks" dxfId="1261" priority="22">
      <formula>LEN(TRIM(L23))=0</formula>
    </cfRule>
  </conditionalFormatting>
  <conditionalFormatting sqref="L29:L35">
    <cfRule type="cellIs" dxfId="1260" priority="19" operator="notEqual">
      <formula>0</formula>
    </cfRule>
    <cfRule type="containsBlanks" dxfId="1259" priority="20">
      <formula>LEN(TRIM(L29))=0</formula>
    </cfRule>
  </conditionalFormatting>
  <conditionalFormatting sqref="O104">
    <cfRule type="cellIs" dxfId="1258" priority="17" operator="notEqual">
      <formula>0</formula>
    </cfRule>
    <cfRule type="containsBlanks" dxfId="1257" priority="18">
      <formula>LEN(TRIM(O104))=0</formula>
    </cfRule>
  </conditionalFormatting>
  <conditionalFormatting sqref="K28:K35 K13:K23 K53:K72">
    <cfRule type="cellIs" dxfId="1256" priority="15" operator="notEqual">
      <formula>0</formula>
    </cfRule>
    <cfRule type="containsBlanks" dxfId="1255" priority="16">
      <formula>LEN(TRIM(K13))=0</formula>
    </cfRule>
  </conditionalFormatting>
  <conditionalFormatting sqref="K100:K105">
    <cfRule type="cellIs" dxfId="1254" priority="1" operator="notEqual">
      <formula>0</formula>
    </cfRule>
    <cfRule type="containsBlanks" dxfId="1253" priority="2">
      <formula>LEN(TRIM(K100))=0</formula>
    </cfRule>
  </conditionalFormatting>
  <conditionalFormatting sqref="O114 M114 O12:O23 M111 O116:O121 O111 O84:O93 M84:M93 M116:M122 M28:M35 O28:O35 M13:M23 O53:O72 M53:M72">
    <cfRule type="cellIs" dxfId="1252" priority="108" operator="notEqual">
      <formula>0</formula>
    </cfRule>
    <cfRule type="containsBlanks" dxfId="1251" priority="109">
      <formula>LEN(TRIM(M12))=0</formula>
    </cfRule>
  </conditionalFormatting>
  <conditionalFormatting sqref="O12">
    <cfRule type="cellIs" dxfId="1250" priority="107" operator="notEqual">
      <formula>O25</formula>
    </cfRule>
  </conditionalFormatting>
  <conditionalFormatting sqref="M53">
    <cfRule type="cellIs" dxfId="1249" priority="106" operator="notEqual">
      <formula>M74</formula>
    </cfRule>
  </conditionalFormatting>
  <conditionalFormatting sqref="O53">
    <cfRule type="cellIs" dxfId="1248" priority="105" operator="notEqual">
      <formula>O74</formula>
    </cfRule>
  </conditionalFormatting>
  <conditionalFormatting sqref="M84:M91">
    <cfRule type="cellIs" dxfId="1247" priority="104" operator="notEqual">
      <formula>M95</formula>
    </cfRule>
  </conditionalFormatting>
  <conditionalFormatting sqref="O84">
    <cfRule type="cellIs" dxfId="1246" priority="103" operator="notEqual">
      <formula>O97</formula>
    </cfRule>
  </conditionalFormatting>
  <conditionalFormatting sqref="M130 O130">
    <cfRule type="cellIs" dxfId="1245" priority="93" operator="notEqual">
      <formula>0</formula>
    </cfRule>
    <cfRule type="cellIs" dxfId="1244" priority="94" operator="equal">
      <formula>0</formula>
    </cfRule>
  </conditionalFormatting>
  <conditionalFormatting sqref="P62">
    <cfRule type="cellIs" dxfId="1243" priority="87" operator="notEqual">
      <formula>0</formula>
    </cfRule>
    <cfRule type="containsBlanks" dxfId="1242" priority="88">
      <formula>LEN(TRIM(P62))=0</formula>
    </cfRule>
  </conditionalFormatting>
  <conditionalFormatting sqref="P130">
    <cfRule type="cellIs" dxfId="1241" priority="85" operator="notEqual">
      <formula>0</formula>
    </cfRule>
    <cfRule type="cellIs" dxfId="1240" priority="86" operator="equal">
      <formula>0</formula>
    </cfRule>
  </conditionalFormatting>
  <conditionalFormatting sqref="M46 O46">
    <cfRule type="cellIs" dxfId="1239" priority="83" operator="notEqual">
      <formula>0</formula>
    </cfRule>
    <cfRule type="containsBlanks" dxfId="1238" priority="84">
      <formula>LEN(TRIM(M46))=0</formula>
    </cfRule>
  </conditionalFormatting>
  <conditionalFormatting sqref="O42:O45 M42:M45">
    <cfRule type="cellIs" dxfId="1237" priority="79" operator="notEqual">
      <formula>0</formula>
    </cfRule>
    <cfRule type="containsBlanks" dxfId="1236" priority="80">
      <formula>LEN(TRIM(M42))=0</formula>
    </cfRule>
  </conditionalFormatting>
  <conditionalFormatting sqref="O100:O103 M100:M105">
    <cfRule type="cellIs" dxfId="1235" priority="77" operator="notEqual">
      <formula>0</formula>
    </cfRule>
    <cfRule type="containsBlanks" dxfId="1234" priority="78">
      <formula>LEN(TRIM(M100))=0</formula>
    </cfRule>
  </conditionalFormatting>
  <conditionalFormatting sqref="K11">
    <cfRule type="cellIs" dxfId="1233" priority="56" operator="notEqual">
      <formula>K24</formula>
    </cfRule>
  </conditionalFormatting>
  <conditionalFormatting sqref="K130">
    <cfRule type="cellIs" dxfId="1232" priority="54" operator="notEqual">
      <formula>0</formula>
    </cfRule>
    <cfRule type="cellIs" dxfId="1231" priority="55" operator="equal">
      <formula>0</formula>
    </cfRule>
  </conditionalFormatting>
  <conditionalFormatting sqref="L130">
    <cfRule type="cellIs" dxfId="1230" priority="52" operator="notEqual">
      <formula>0</formula>
    </cfRule>
    <cfRule type="cellIs" dxfId="1229" priority="53" operator="equal">
      <formula>0</formula>
    </cfRule>
  </conditionalFormatting>
  <conditionalFormatting sqref="M13:M23">
    <cfRule type="cellIs" dxfId="1228" priority="51" operator="notEqual">
      <formula>M26</formula>
    </cfRule>
  </conditionalFormatting>
  <conditionalFormatting sqref="P111">
    <cfRule type="cellIs" dxfId="1227" priority="37" operator="notEqual">
      <formula>0</formula>
    </cfRule>
    <cfRule type="containsBlanks" dxfId="1226" priority="38">
      <formula>LEN(TRIM(P111))=0</formula>
    </cfRule>
  </conditionalFormatting>
  <conditionalFormatting sqref="M92:M93">
    <cfRule type="cellIs" dxfId="1225" priority="110" operator="notEqual">
      <formula>M105</formula>
    </cfRule>
  </conditionalFormatting>
  <conditionalFormatting sqref="K53">
    <cfRule type="cellIs" dxfId="1224" priority="14" operator="notEqual">
      <formula>K74</formula>
    </cfRule>
  </conditionalFormatting>
  <conditionalFormatting sqref="K46">
    <cfRule type="cellIs" dxfId="1223" priority="12" operator="notEqual">
      <formula>0</formula>
    </cfRule>
    <cfRule type="containsBlanks" dxfId="1222" priority="13">
      <formula>LEN(TRIM(K46))=0</formula>
    </cfRule>
  </conditionalFormatting>
  <conditionalFormatting sqref="K42:K45">
    <cfRule type="cellIs" dxfId="1221" priority="10" operator="notEqual">
      <formula>0</formula>
    </cfRule>
    <cfRule type="containsBlanks" dxfId="1220" priority="11">
      <formula>LEN(TRIM(K42))=0</formula>
    </cfRule>
  </conditionalFormatting>
  <conditionalFormatting sqref="K13:K23">
    <cfRule type="cellIs" dxfId="1219" priority="9" operator="notEqual">
      <formula>K26</formula>
    </cfRule>
  </conditionalFormatting>
  <conditionalFormatting sqref="K114 K111 K84:K93 K116:K122">
    <cfRule type="cellIs" dxfId="1218" priority="4" operator="notEqual">
      <formula>0</formula>
    </cfRule>
    <cfRule type="containsBlanks" dxfId="1217" priority="5">
      <formula>LEN(TRIM(K84))=0</formula>
    </cfRule>
  </conditionalFormatting>
  <conditionalFormatting sqref="K84:K91">
    <cfRule type="cellIs" dxfId="1216" priority="3" operator="notEqual">
      <formula>K95</formula>
    </cfRule>
  </conditionalFormatting>
  <conditionalFormatting sqref="K92:K93">
    <cfRule type="cellIs" dxfId="1215" priority="6" operator="notEqual">
      <formula>K105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1406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224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3789178.92</v>
      </c>
      <c r="L12" s="142">
        <v>0</v>
      </c>
      <c r="M12" s="32">
        <v>3789178.92</v>
      </c>
      <c r="N12" s="143"/>
      <c r="O12" s="141">
        <v>4212429</v>
      </c>
      <c r="P12" s="32">
        <v>8001608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960322.64</v>
      </c>
      <c r="L13" s="139">
        <v>0</v>
      </c>
      <c r="M13" s="32">
        <v>960322.64</v>
      </c>
      <c r="N13" s="61"/>
      <c r="O13" s="139">
        <v>0</v>
      </c>
      <c r="P13" s="32">
        <v>960323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1337130.77</v>
      </c>
      <c r="L16" s="139">
        <v>0</v>
      </c>
      <c r="M16" s="32">
        <v>1337130.77</v>
      </c>
      <c r="N16" s="61"/>
      <c r="O16" s="139">
        <v>15000</v>
      </c>
      <c r="P16" s="32">
        <v>1352131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980525.84</v>
      </c>
      <c r="L18" s="139">
        <v>0</v>
      </c>
      <c r="M18" s="32">
        <v>980525.84</v>
      </c>
      <c r="N18" s="61"/>
      <c r="O18" s="139">
        <v>0</v>
      </c>
      <c r="P18" s="32">
        <v>980526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164673.81</v>
      </c>
      <c r="L19" s="139">
        <v>0</v>
      </c>
      <c r="M19" s="32">
        <v>164673.81</v>
      </c>
      <c r="N19" s="61"/>
      <c r="O19" s="139">
        <v>0</v>
      </c>
      <c r="P19" s="32">
        <v>164674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283657.58</v>
      </c>
      <c r="L21" s="139">
        <v>0</v>
      </c>
      <c r="M21" s="32">
        <v>283657.58</v>
      </c>
      <c r="N21" s="61"/>
      <c r="O21" s="139">
        <v>11000</v>
      </c>
      <c r="P21" s="32">
        <v>294658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2397.2199999999998</v>
      </c>
      <c r="L22" s="139">
        <v>0</v>
      </c>
      <c r="M22" s="32">
        <v>2397.2199999999998</v>
      </c>
      <c r="N22" s="61"/>
      <c r="O22" s="139">
        <v>0</v>
      </c>
      <c r="P22" s="32">
        <v>2397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78">
        <v>7517886.7799999993</v>
      </c>
      <c r="L25" s="146">
        <v>0</v>
      </c>
      <c r="M25" s="147">
        <v>7517887</v>
      </c>
      <c r="N25" s="62"/>
      <c r="O25" s="147">
        <v>4238429</v>
      </c>
      <c r="P25" s="147">
        <v>11756317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2799340.96</v>
      </c>
      <c r="L28" s="148">
        <v>0</v>
      </c>
      <c r="M28" s="32">
        <v>2799340.96</v>
      </c>
      <c r="N28" s="61"/>
      <c r="O28" s="139">
        <v>0</v>
      </c>
      <c r="P28" s="32">
        <v>2799341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8165524</v>
      </c>
      <c r="P29" s="32">
        <v>8165524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6595425</v>
      </c>
      <c r="P30" s="32">
        <v>6595425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60458753.419999994</v>
      </c>
      <c r="L33" s="139">
        <v>0</v>
      </c>
      <c r="M33" s="32">
        <v>60458753.419999994</v>
      </c>
      <c r="N33" s="61"/>
      <c r="O33" s="139">
        <v>287182</v>
      </c>
      <c r="P33" s="32">
        <v>60745935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6516993.0800000001</v>
      </c>
      <c r="L34" s="139">
        <v>0</v>
      </c>
      <c r="M34" s="32">
        <v>6516993.0800000001</v>
      </c>
      <c r="N34" s="61"/>
      <c r="O34" s="139">
        <v>348872</v>
      </c>
      <c r="P34" s="32">
        <v>6865865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1162972</v>
      </c>
      <c r="P35" s="145">
        <v>1162972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69775087.459999993</v>
      </c>
      <c r="L37" s="146">
        <v>0</v>
      </c>
      <c r="M37" s="69">
        <v>69775087</v>
      </c>
      <c r="N37" s="61"/>
      <c r="O37" s="69">
        <v>16559975</v>
      </c>
      <c r="P37" s="69">
        <v>86335062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64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75">
        <v>77292974.239999995</v>
      </c>
      <c r="L39" s="150">
        <v>0</v>
      </c>
      <c r="M39" s="94">
        <v>77292974</v>
      </c>
      <c r="N39" s="67"/>
      <c r="O39" s="17">
        <v>20798404</v>
      </c>
      <c r="P39" s="17">
        <v>98091379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4985832.99</v>
      </c>
      <c r="L43" s="138">
        <v>0</v>
      </c>
      <c r="M43" s="32">
        <v>4985832.99</v>
      </c>
      <c r="N43" s="61"/>
      <c r="O43" s="139">
        <v>0</v>
      </c>
      <c r="P43" s="32">
        <v>4985833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1013732.01</v>
      </c>
      <c r="L44" s="138">
        <v>0</v>
      </c>
      <c r="M44" s="32">
        <v>1013732.01</v>
      </c>
      <c r="N44" s="61"/>
      <c r="O44" s="139">
        <v>0</v>
      </c>
      <c r="P44" s="32">
        <v>1013732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0</v>
      </c>
      <c r="L45" s="138">
        <v>0</v>
      </c>
      <c r="M45" s="32">
        <v>0</v>
      </c>
      <c r="N45" s="61"/>
      <c r="O45" s="139">
        <v>0</v>
      </c>
      <c r="P45" s="32">
        <v>0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32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6">
        <v>5999565</v>
      </c>
      <c r="L48" s="153">
        <v>0</v>
      </c>
      <c r="M48" s="134">
        <v>5999565</v>
      </c>
      <c r="N48" s="133"/>
      <c r="O48" s="134">
        <v>0</v>
      </c>
      <c r="P48" s="134">
        <v>5999565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6">
        <v>83292539.239999995</v>
      </c>
      <c r="L49" s="153">
        <v>0</v>
      </c>
      <c r="M49" s="134">
        <v>83292539</v>
      </c>
      <c r="N49" s="133"/>
      <c r="O49" s="134">
        <v>20798404</v>
      </c>
      <c r="P49" s="17">
        <v>104090944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295029.26999999996</v>
      </c>
      <c r="L53" s="138">
        <v>0</v>
      </c>
      <c r="M53" s="154">
        <v>295029.26999999996</v>
      </c>
      <c r="N53" s="143"/>
      <c r="O53" s="141">
        <v>0</v>
      </c>
      <c r="P53" s="32">
        <v>295029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1608992.26</v>
      </c>
      <c r="L55" s="138">
        <v>0</v>
      </c>
      <c r="M55" s="32">
        <v>1608992.26</v>
      </c>
      <c r="N55" s="62"/>
      <c r="O55" s="139">
        <v>0</v>
      </c>
      <c r="P55" s="32">
        <v>1608992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149422.01999999999</v>
      </c>
      <c r="L57" s="138">
        <v>0</v>
      </c>
      <c r="M57" s="32">
        <v>149422.01999999999</v>
      </c>
      <c r="N57" s="62"/>
      <c r="O57" s="139">
        <v>0</v>
      </c>
      <c r="P57" s="32">
        <v>149422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946</v>
      </c>
      <c r="P58" s="32">
        <v>946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0</v>
      </c>
      <c r="L59" s="138">
        <v>0</v>
      </c>
      <c r="M59" s="32">
        <v>0</v>
      </c>
      <c r="N59" s="62"/>
      <c r="O59" s="139">
        <v>74650</v>
      </c>
      <c r="P59" s="32">
        <v>74650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190434.46</v>
      </c>
      <c r="L61" s="138">
        <v>0</v>
      </c>
      <c r="M61" s="32">
        <v>190434.46</v>
      </c>
      <c r="N61" s="62"/>
      <c r="O61" s="139">
        <v>0</v>
      </c>
      <c r="P61" s="32">
        <v>190434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215879.15</v>
      </c>
      <c r="L68" s="138">
        <v>0</v>
      </c>
      <c r="M68" s="32">
        <v>215879.15</v>
      </c>
      <c r="N68" s="65"/>
      <c r="O68" s="139">
        <v>0</v>
      </c>
      <c r="P68" s="32">
        <v>215879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0</v>
      </c>
      <c r="L70" s="138">
        <v>0</v>
      </c>
      <c r="M70" s="32">
        <v>0</v>
      </c>
      <c r="N70" s="65"/>
      <c r="O70" s="139">
        <v>0</v>
      </c>
      <c r="P70" s="32">
        <v>0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0</v>
      </c>
      <c r="L71" s="138">
        <v>0</v>
      </c>
      <c r="M71" s="32">
        <v>0</v>
      </c>
      <c r="N71" s="65"/>
      <c r="O71" s="139">
        <v>0</v>
      </c>
      <c r="P71" s="32">
        <v>0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9">
        <v>2459757.16</v>
      </c>
      <c r="L74" s="158">
        <v>0</v>
      </c>
      <c r="M74" s="17">
        <v>2459757</v>
      </c>
      <c r="N74" s="62"/>
      <c r="O74" s="17">
        <v>75596</v>
      </c>
      <c r="P74" s="17">
        <v>2535352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224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12000</v>
      </c>
      <c r="L84" s="138">
        <v>0</v>
      </c>
      <c r="M84" s="154">
        <v>12000</v>
      </c>
      <c r="N84" s="143"/>
      <c r="O84" s="141">
        <v>0</v>
      </c>
      <c r="P84" s="32">
        <v>12000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1227245.1599999999</v>
      </c>
      <c r="L89" s="138">
        <v>0</v>
      </c>
      <c r="M89" s="32">
        <v>1227245.1599999999</v>
      </c>
      <c r="N89" s="62"/>
      <c r="O89" s="139">
        <v>0</v>
      </c>
      <c r="P89" s="32">
        <v>1227245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8265408</v>
      </c>
      <c r="L90" s="138">
        <v>0</v>
      </c>
      <c r="M90" s="32">
        <v>8265408</v>
      </c>
      <c r="N90" s="62"/>
      <c r="O90" s="139">
        <v>0</v>
      </c>
      <c r="P90" s="32">
        <v>8265408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4053685</v>
      </c>
      <c r="L91" s="138">
        <v>0</v>
      </c>
      <c r="M91" s="32">
        <v>4053685</v>
      </c>
      <c r="N91" s="62"/>
      <c r="O91" s="139">
        <v>0</v>
      </c>
      <c r="P91" s="32">
        <v>4053685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645096</v>
      </c>
      <c r="L92" s="138">
        <v>0</v>
      </c>
      <c r="M92" s="32">
        <v>645096</v>
      </c>
      <c r="N92" s="65"/>
      <c r="O92" s="139">
        <v>0</v>
      </c>
      <c r="P92" s="32">
        <v>645096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181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164">
        <v>14203434.16</v>
      </c>
      <c r="L95" s="69">
        <v>0</v>
      </c>
      <c r="M95" s="93">
        <v>14203434</v>
      </c>
      <c r="N95" s="62"/>
      <c r="O95" s="93">
        <v>0</v>
      </c>
      <c r="P95" s="93">
        <v>14203434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16663191.32</v>
      </c>
      <c r="L97" s="159">
        <v>0</v>
      </c>
      <c r="M97" s="94">
        <v>16663191</v>
      </c>
      <c r="N97" s="67"/>
      <c r="O97" s="17">
        <v>75596</v>
      </c>
      <c r="P97" s="17">
        <v>16738786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398969</v>
      </c>
      <c r="L101" s="138">
        <v>0</v>
      </c>
      <c r="M101" s="32">
        <v>398969</v>
      </c>
      <c r="N101" s="62"/>
      <c r="O101" s="139">
        <v>0</v>
      </c>
      <c r="P101" s="32">
        <v>398969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504458</v>
      </c>
      <c r="L102" s="138">
        <v>0</v>
      </c>
      <c r="M102" s="32">
        <v>504458</v>
      </c>
      <c r="N102" s="62"/>
      <c r="O102" s="139">
        <v>0</v>
      </c>
      <c r="P102" s="32">
        <v>504458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32203</v>
      </c>
      <c r="L103" s="138">
        <v>0</v>
      </c>
      <c r="M103" s="32">
        <v>32203</v>
      </c>
      <c r="N103" s="62"/>
      <c r="O103" s="139">
        <v>0</v>
      </c>
      <c r="P103" s="32">
        <v>32203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1162972</v>
      </c>
      <c r="P104" s="32">
        <v>1162972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935630</v>
      </c>
      <c r="L107" s="153">
        <v>0</v>
      </c>
      <c r="M107" s="134">
        <v>935630</v>
      </c>
      <c r="N107" s="133"/>
      <c r="O107" s="134">
        <v>1162972</v>
      </c>
      <c r="P107" s="18">
        <v>2098602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17598821.32</v>
      </c>
      <c r="L108" s="134">
        <v>0</v>
      </c>
      <c r="M108" s="134">
        <v>17598821</v>
      </c>
      <c r="N108" s="133"/>
      <c r="O108" s="134">
        <v>1238568</v>
      </c>
      <c r="P108" s="134">
        <v>18837388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66963746.5</v>
      </c>
      <c r="L111" s="138">
        <v>0</v>
      </c>
      <c r="M111" s="32">
        <v>66963746.5</v>
      </c>
      <c r="N111" s="62"/>
      <c r="O111" s="139">
        <v>636054</v>
      </c>
      <c r="P111" s="32">
        <v>67599801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6595424</v>
      </c>
      <c r="P114" s="32">
        <v>6595424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3275815</v>
      </c>
      <c r="P116" s="32">
        <v>3275815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307886.25</v>
      </c>
      <c r="L117" s="138">
        <v>0</v>
      </c>
      <c r="M117" s="32">
        <v>307886.25</v>
      </c>
      <c r="N117" s="62"/>
      <c r="O117" s="139">
        <v>0</v>
      </c>
      <c r="P117" s="32">
        <v>307886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57446.820000000007</v>
      </c>
      <c r="L118" s="138">
        <v>0</v>
      </c>
      <c r="M118" s="32">
        <v>57446.820000000007</v>
      </c>
      <c r="N118" s="62"/>
      <c r="O118" s="139">
        <v>4220404</v>
      </c>
      <c r="P118" s="32">
        <v>4277851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3690323.6499999994</v>
      </c>
      <c r="L119" s="138">
        <v>0</v>
      </c>
      <c r="M119" s="32">
        <v>3690323.6499999994</v>
      </c>
      <c r="N119" s="62"/>
      <c r="O119" s="139">
        <v>2216468</v>
      </c>
      <c r="P119" s="32">
        <v>5906792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490.69999999999993</v>
      </c>
      <c r="L120" s="138">
        <v>0</v>
      </c>
      <c r="M120" s="32">
        <v>490.69999999999993</v>
      </c>
      <c r="N120" s="62"/>
      <c r="O120" s="139">
        <v>0</v>
      </c>
      <c r="P120" s="32">
        <v>491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2038388</v>
      </c>
      <c r="P121" s="32">
        <v>2038388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-5326176</v>
      </c>
      <c r="L122" s="151">
        <v>0</v>
      </c>
      <c r="M122" s="145">
        <v>-5326176</v>
      </c>
      <c r="N122" s="62"/>
      <c r="O122" s="160">
        <v>577283</v>
      </c>
      <c r="P122" s="145">
        <v>-4748892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65693717.920000002</v>
      </c>
      <c r="L124" s="159">
        <v>0</v>
      </c>
      <c r="M124" s="94">
        <v>65693719</v>
      </c>
      <c r="N124" s="67"/>
      <c r="O124" s="94">
        <v>19559836</v>
      </c>
      <c r="P124" s="94">
        <v>85253556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83292539.24000001</v>
      </c>
      <c r="L126" s="153">
        <v>0</v>
      </c>
      <c r="M126" s="134">
        <v>83292540</v>
      </c>
      <c r="N126" s="133"/>
      <c r="O126" s="134">
        <v>20798404</v>
      </c>
      <c r="P126" s="134">
        <v>104090944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214" priority="7" operator="notEqual">
      <formula>0</formula>
    </cfRule>
    <cfRule type="containsBlanks" dxfId="1213" priority="8">
      <formula>LEN(TRIM(K12))=0</formula>
    </cfRule>
  </conditionalFormatting>
  <conditionalFormatting sqref="O105">
    <cfRule type="cellIs" dxfId="1212" priority="81" operator="notEqual">
      <formula>0</formula>
    </cfRule>
    <cfRule type="containsBlanks" dxfId="1211" priority="82">
      <formula>LEN(TRIM(O105))=0</formula>
    </cfRule>
  </conditionalFormatting>
  <conditionalFormatting sqref="K11">
    <cfRule type="cellIs" dxfId="1210" priority="57" operator="notEqual">
      <formula>0</formula>
    </cfRule>
    <cfRule type="containsBlanks" dxfId="1209" priority="58">
      <formula>LEN(TRIM(K11))=0</formula>
    </cfRule>
  </conditionalFormatting>
  <conditionalFormatting sqref="P28:P35">
    <cfRule type="cellIs" dxfId="1208" priority="49" operator="notEqual">
      <formula>0</formula>
    </cfRule>
    <cfRule type="containsBlanks" dxfId="1207" priority="50">
      <formula>LEN(TRIM(P28))=0</formula>
    </cfRule>
  </conditionalFormatting>
  <conditionalFormatting sqref="P42:P46">
    <cfRule type="cellIs" dxfId="1206" priority="47" operator="notEqual">
      <formula>0</formula>
    </cfRule>
    <cfRule type="containsBlanks" dxfId="1205" priority="48">
      <formula>LEN(TRIM(P42))=0</formula>
    </cfRule>
  </conditionalFormatting>
  <conditionalFormatting sqref="P53:P61">
    <cfRule type="cellIs" dxfId="1204" priority="45" operator="notEqual">
      <formula>0</formula>
    </cfRule>
    <cfRule type="containsBlanks" dxfId="1203" priority="46">
      <formula>LEN(TRIM(P53))=0</formula>
    </cfRule>
  </conditionalFormatting>
  <conditionalFormatting sqref="P63:P72">
    <cfRule type="cellIs" dxfId="1202" priority="43" operator="notEqual">
      <formula>0</formula>
    </cfRule>
    <cfRule type="containsBlanks" dxfId="1201" priority="44">
      <formula>LEN(TRIM(P63))=0</formula>
    </cfRule>
  </conditionalFormatting>
  <conditionalFormatting sqref="P84:P93">
    <cfRule type="cellIs" dxfId="1200" priority="41" operator="notEqual">
      <formula>0</formula>
    </cfRule>
    <cfRule type="containsBlanks" dxfId="1199" priority="42">
      <formula>LEN(TRIM(P84))=0</formula>
    </cfRule>
  </conditionalFormatting>
  <conditionalFormatting sqref="P100:P105">
    <cfRule type="cellIs" dxfId="1198" priority="39" operator="notEqual">
      <formula>0</formula>
    </cfRule>
    <cfRule type="containsBlanks" dxfId="1197" priority="40">
      <formula>LEN(TRIM(P100))=0</formula>
    </cfRule>
  </conditionalFormatting>
  <conditionalFormatting sqref="P114">
    <cfRule type="cellIs" dxfId="1196" priority="35" operator="notEqual">
      <formula>0</formula>
    </cfRule>
    <cfRule type="containsBlanks" dxfId="1195" priority="36">
      <formula>LEN(TRIM(P114))=0</formula>
    </cfRule>
  </conditionalFormatting>
  <conditionalFormatting sqref="P116:P121">
    <cfRule type="cellIs" dxfId="1194" priority="33" operator="notEqual">
      <formula>0</formula>
    </cfRule>
    <cfRule type="containsBlanks" dxfId="1193" priority="34">
      <formula>LEN(TRIM(P116))=0</formula>
    </cfRule>
  </conditionalFormatting>
  <conditionalFormatting sqref="P122">
    <cfRule type="cellIs" dxfId="1192" priority="31" operator="notEqual">
      <formula>0</formula>
    </cfRule>
    <cfRule type="containsBlanks" dxfId="1191" priority="32">
      <formula>LEN(TRIM(P122))=0</formula>
    </cfRule>
  </conditionalFormatting>
  <conditionalFormatting sqref="P12:P22">
    <cfRule type="cellIs" dxfId="1190" priority="29" operator="notEqual">
      <formula>0</formula>
    </cfRule>
    <cfRule type="containsBlanks" dxfId="1189" priority="30">
      <formula>LEN(TRIM(P12))=0</formula>
    </cfRule>
  </conditionalFormatting>
  <conditionalFormatting sqref="P23">
    <cfRule type="cellIs" dxfId="1188" priority="27" operator="notEqual">
      <formula>0</formula>
    </cfRule>
    <cfRule type="containsBlanks" dxfId="1187" priority="28">
      <formula>LEN(TRIM(P23))=0</formula>
    </cfRule>
  </conditionalFormatting>
  <conditionalFormatting sqref="M12">
    <cfRule type="cellIs" dxfId="1186" priority="25" operator="notEqual">
      <formula>0</formula>
    </cfRule>
    <cfRule type="containsBlanks" dxfId="1185" priority="26">
      <formula>LEN(TRIM(M12))=0</formula>
    </cfRule>
  </conditionalFormatting>
  <conditionalFormatting sqref="L13:L22">
    <cfRule type="cellIs" dxfId="1184" priority="23" operator="notEqual">
      <formula>0</formula>
    </cfRule>
    <cfRule type="containsBlanks" dxfId="1183" priority="24">
      <formula>LEN(TRIM(L13))=0</formula>
    </cfRule>
  </conditionalFormatting>
  <conditionalFormatting sqref="L23">
    <cfRule type="cellIs" dxfId="1182" priority="21" operator="notEqual">
      <formula>0</formula>
    </cfRule>
    <cfRule type="containsBlanks" dxfId="1181" priority="22">
      <formula>LEN(TRIM(L23))=0</formula>
    </cfRule>
  </conditionalFormatting>
  <conditionalFormatting sqref="L29:L35">
    <cfRule type="cellIs" dxfId="1180" priority="19" operator="notEqual">
      <formula>0</formula>
    </cfRule>
    <cfRule type="containsBlanks" dxfId="1179" priority="20">
      <formula>LEN(TRIM(L29))=0</formula>
    </cfRule>
  </conditionalFormatting>
  <conditionalFormatting sqref="O104">
    <cfRule type="cellIs" dxfId="1178" priority="17" operator="notEqual">
      <formula>0</formula>
    </cfRule>
    <cfRule type="containsBlanks" dxfId="1177" priority="18">
      <formula>LEN(TRIM(O104))=0</formula>
    </cfRule>
  </conditionalFormatting>
  <conditionalFormatting sqref="K28:K35 K13:K23 K53:K72">
    <cfRule type="cellIs" dxfId="1176" priority="15" operator="notEqual">
      <formula>0</formula>
    </cfRule>
    <cfRule type="containsBlanks" dxfId="1175" priority="16">
      <formula>LEN(TRIM(K13))=0</formula>
    </cfRule>
  </conditionalFormatting>
  <conditionalFormatting sqref="K100:K105">
    <cfRule type="cellIs" dxfId="1174" priority="1" operator="notEqual">
      <formula>0</formula>
    </cfRule>
    <cfRule type="containsBlanks" dxfId="1173" priority="2">
      <formula>LEN(TRIM(K100))=0</formula>
    </cfRule>
  </conditionalFormatting>
  <conditionalFormatting sqref="O114 M114 O12:O23 M111 O116:O121 O111 O84:O93 M84:M93 M116:M122 M28:M35 O28:O35 M13:M23 O53:O72 M53:M72">
    <cfRule type="cellIs" dxfId="1172" priority="108" operator="notEqual">
      <formula>0</formula>
    </cfRule>
    <cfRule type="containsBlanks" dxfId="1171" priority="109">
      <formula>LEN(TRIM(M12))=0</formula>
    </cfRule>
  </conditionalFormatting>
  <conditionalFormatting sqref="O12">
    <cfRule type="cellIs" dxfId="1170" priority="107" operator="notEqual">
      <formula>O25</formula>
    </cfRule>
  </conditionalFormatting>
  <conditionalFormatting sqref="M53">
    <cfRule type="cellIs" dxfId="1169" priority="106" operator="notEqual">
      <formula>M74</formula>
    </cfRule>
  </conditionalFormatting>
  <conditionalFormatting sqref="O53">
    <cfRule type="cellIs" dxfId="1168" priority="105" operator="notEqual">
      <formula>O74</formula>
    </cfRule>
  </conditionalFormatting>
  <conditionalFormatting sqref="M84:M91">
    <cfRule type="cellIs" dxfId="1167" priority="104" operator="notEqual">
      <formula>M95</formula>
    </cfRule>
  </conditionalFormatting>
  <conditionalFormatting sqref="O84">
    <cfRule type="cellIs" dxfId="1166" priority="103" operator="notEqual">
      <formula>O97</formula>
    </cfRule>
  </conditionalFormatting>
  <conditionalFormatting sqref="M130 O130">
    <cfRule type="cellIs" dxfId="1165" priority="93" operator="notEqual">
      <formula>0</formula>
    </cfRule>
    <cfRule type="cellIs" dxfId="1164" priority="94" operator="equal">
      <formula>0</formula>
    </cfRule>
  </conditionalFormatting>
  <conditionalFormatting sqref="P62">
    <cfRule type="cellIs" dxfId="1163" priority="87" operator="notEqual">
      <formula>0</formula>
    </cfRule>
    <cfRule type="containsBlanks" dxfId="1162" priority="88">
      <formula>LEN(TRIM(P62))=0</formula>
    </cfRule>
  </conditionalFormatting>
  <conditionalFormatting sqref="P130">
    <cfRule type="cellIs" dxfId="1161" priority="85" operator="notEqual">
      <formula>0</formula>
    </cfRule>
    <cfRule type="cellIs" dxfId="1160" priority="86" operator="equal">
      <formula>0</formula>
    </cfRule>
  </conditionalFormatting>
  <conditionalFormatting sqref="M46 O46">
    <cfRule type="cellIs" dxfId="1159" priority="83" operator="notEqual">
      <formula>0</formula>
    </cfRule>
    <cfRule type="containsBlanks" dxfId="1158" priority="84">
      <formula>LEN(TRIM(M46))=0</formula>
    </cfRule>
  </conditionalFormatting>
  <conditionalFormatting sqref="O42:O45 M42:M45">
    <cfRule type="cellIs" dxfId="1157" priority="79" operator="notEqual">
      <formula>0</formula>
    </cfRule>
    <cfRule type="containsBlanks" dxfId="1156" priority="80">
      <formula>LEN(TRIM(M42))=0</formula>
    </cfRule>
  </conditionalFormatting>
  <conditionalFormatting sqref="O100:O103 M100:M105">
    <cfRule type="cellIs" dxfId="1155" priority="77" operator="notEqual">
      <formula>0</formula>
    </cfRule>
    <cfRule type="containsBlanks" dxfId="1154" priority="78">
      <formula>LEN(TRIM(M100))=0</formula>
    </cfRule>
  </conditionalFormatting>
  <conditionalFormatting sqref="K11">
    <cfRule type="cellIs" dxfId="1153" priority="56" operator="notEqual">
      <formula>K24</formula>
    </cfRule>
  </conditionalFormatting>
  <conditionalFormatting sqref="K130">
    <cfRule type="cellIs" dxfId="1152" priority="54" operator="notEqual">
      <formula>0</formula>
    </cfRule>
    <cfRule type="cellIs" dxfId="1151" priority="55" operator="equal">
      <formula>0</formula>
    </cfRule>
  </conditionalFormatting>
  <conditionalFormatting sqref="L130">
    <cfRule type="cellIs" dxfId="1150" priority="52" operator="notEqual">
      <formula>0</formula>
    </cfRule>
    <cfRule type="cellIs" dxfId="1149" priority="53" operator="equal">
      <formula>0</formula>
    </cfRule>
  </conditionalFormatting>
  <conditionalFormatting sqref="M13:M23">
    <cfRule type="cellIs" dxfId="1148" priority="51" operator="notEqual">
      <formula>M26</formula>
    </cfRule>
  </conditionalFormatting>
  <conditionalFormatting sqref="P111">
    <cfRule type="cellIs" dxfId="1147" priority="37" operator="notEqual">
      <formula>0</formula>
    </cfRule>
    <cfRule type="containsBlanks" dxfId="1146" priority="38">
      <formula>LEN(TRIM(P111))=0</formula>
    </cfRule>
  </conditionalFormatting>
  <conditionalFormatting sqref="M92:M93">
    <cfRule type="cellIs" dxfId="1145" priority="110" operator="notEqual">
      <formula>M105</formula>
    </cfRule>
  </conditionalFormatting>
  <conditionalFormatting sqref="K53">
    <cfRule type="cellIs" dxfId="1144" priority="14" operator="notEqual">
      <formula>K74</formula>
    </cfRule>
  </conditionalFormatting>
  <conditionalFormatting sqref="K46">
    <cfRule type="cellIs" dxfId="1143" priority="12" operator="notEqual">
      <formula>0</formula>
    </cfRule>
    <cfRule type="containsBlanks" dxfId="1142" priority="13">
      <formula>LEN(TRIM(K46))=0</formula>
    </cfRule>
  </conditionalFormatting>
  <conditionalFormatting sqref="K42:K45">
    <cfRule type="cellIs" dxfId="1141" priority="10" operator="notEqual">
      <formula>0</formula>
    </cfRule>
    <cfRule type="containsBlanks" dxfId="1140" priority="11">
      <formula>LEN(TRIM(K42))=0</formula>
    </cfRule>
  </conditionalFormatting>
  <conditionalFormatting sqref="K13:K23">
    <cfRule type="cellIs" dxfId="1139" priority="9" operator="notEqual">
      <formula>K26</formula>
    </cfRule>
  </conditionalFormatting>
  <conditionalFormatting sqref="K114 K111 K84:K93 K116:K122">
    <cfRule type="cellIs" dxfId="1138" priority="4" operator="notEqual">
      <formula>0</formula>
    </cfRule>
    <cfRule type="containsBlanks" dxfId="1137" priority="5">
      <formula>LEN(TRIM(K84))=0</formula>
    </cfRule>
  </conditionalFormatting>
  <conditionalFormatting sqref="K84:K91">
    <cfRule type="cellIs" dxfId="1136" priority="3" operator="notEqual">
      <formula>K95</formula>
    </cfRule>
  </conditionalFormatting>
  <conditionalFormatting sqref="K92:K93">
    <cfRule type="cellIs" dxfId="113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U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425781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1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  <c r="S1" s="99"/>
    </row>
    <row r="2" spans="1:21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  <c r="S2" s="100"/>
    </row>
    <row r="3" spans="1:21" ht="15" customHeight="1">
      <c r="B3" s="37"/>
      <c r="C3" s="89"/>
      <c r="D3" s="318" t="s">
        <v>223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100"/>
      <c r="U3" s="98"/>
    </row>
    <row r="4" spans="1:21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  <c r="S4" s="100"/>
    </row>
    <row r="5" spans="1:21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  <c r="S5" s="100"/>
    </row>
    <row r="6" spans="1:21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  <c r="S6" s="101"/>
    </row>
    <row r="7" spans="1:21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  <c r="S7" s="101"/>
    </row>
    <row r="8" spans="1:21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  <c r="S8" s="101"/>
    </row>
    <row r="9" spans="1:21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  <c r="S9" s="101"/>
    </row>
    <row r="10" spans="1:21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1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1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17862802.760000002</v>
      </c>
      <c r="L12" s="142">
        <v>0</v>
      </c>
      <c r="M12" s="32">
        <v>17862802.760000002</v>
      </c>
      <c r="N12" s="143"/>
      <c r="O12" s="141">
        <v>546333</v>
      </c>
      <c r="P12" s="32">
        <v>18409136</v>
      </c>
      <c r="Q12" s="81"/>
      <c r="R12" s="124"/>
    </row>
    <row r="13" spans="1:21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6348857.4699999997</v>
      </c>
      <c r="L13" s="139">
        <v>0</v>
      </c>
      <c r="M13" s="32">
        <v>6348857.4699999997</v>
      </c>
      <c r="N13" s="61"/>
      <c r="O13" s="139">
        <v>0</v>
      </c>
      <c r="P13" s="32">
        <v>6348857</v>
      </c>
      <c r="Q13" s="97"/>
      <c r="R13" s="32"/>
    </row>
    <row r="14" spans="1:21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21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21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2019065.5899999994</v>
      </c>
      <c r="L16" s="139">
        <v>0</v>
      </c>
      <c r="M16" s="32">
        <v>2019065.5899999994</v>
      </c>
      <c r="N16" s="61"/>
      <c r="O16" s="139">
        <v>96169</v>
      </c>
      <c r="P16" s="32">
        <v>2115235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4294395.4399999995</v>
      </c>
      <c r="L18" s="139">
        <v>0</v>
      </c>
      <c r="M18" s="32">
        <v>4294395.4399999995</v>
      </c>
      <c r="N18" s="61"/>
      <c r="O18" s="139">
        <v>0</v>
      </c>
      <c r="P18" s="32">
        <v>4294395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733073.28</v>
      </c>
      <c r="L19" s="139">
        <v>0</v>
      </c>
      <c r="M19" s="32">
        <v>733073.28</v>
      </c>
      <c r="N19" s="61"/>
      <c r="O19" s="139">
        <v>0</v>
      </c>
      <c r="P19" s="32">
        <v>733073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18480.330000000002</v>
      </c>
      <c r="L20" s="139">
        <v>0</v>
      </c>
      <c r="M20" s="32">
        <v>18480.330000000002</v>
      </c>
      <c r="N20" s="61"/>
      <c r="O20" s="139">
        <v>0</v>
      </c>
      <c r="P20" s="32">
        <v>18480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744673.62</v>
      </c>
      <c r="L21" s="139">
        <v>0</v>
      </c>
      <c r="M21" s="32">
        <v>744673.62</v>
      </c>
      <c r="N21" s="61"/>
      <c r="O21" s="139">
        <v>40557</v>
      </c>
      <c r="P21" s="32">
        <v>785231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4306.5</v>
      </c>
      <c r="L22" s="139">
        <v>0</v>
      </c>
      <c r="M22" s="32">
        <v>4306.5</v>
      </c>
      <c r="N22" s="61"/>
      <c r="O22" s="139">
        <v>0</v>
      </c>
      <c r="P22" s="32">
        <v>4307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2635762</v>
      </c>
      <c r="P23" s="145">
        <v>2635762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32025654.989999998</v>
      </c>
      <c r="L25" s="146">
        <v>0</v>
      </c>
      <c r="M25" s="147">
        <v>32025655</v>
      </c>
      <c r="N25" s="62"/>
      <c r="O25" s="147">
        <v>3318821</v>
      </c>
      <c r="P25" s="147">
        <v>35344476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19444605.490000002</v>
      </c>
      <c r="L28" s="148">
        <v>0</v>
      </c>
      <c r="M28" s="32">
        <v>19444605.490000002</v>
      </c>
      <c r="N28" s="61"/>
      <c r="O28" s="139">
        <v>0</v>
      </c>
      <c r="P28" s="32">
        <v>19444605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57690664</v>
      </c>
      <c r="P29" s="32">
        <v>57690664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28500</v>
      </c>
      <c r="L31" s="139">
        <v>0</v>
      </c>
      <c r="M31" s="32">
        <v>28500</v>
      </c>
      <c r="N31" s="61"/>
      <c r="O31" s="139">
        <v>0</v>
      </c>
      <c r="P31" s="32">
        <v>28500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64767452.920000009</v>
      </c>
      <c r="L33" s="139">
        <v>0</v>
      </c>
      <c r="M33" s="32">
        <v>64767452.920000009</v>
      </c>
      <c r="N33" s="61"/>
      <c r="O33" s="139">
        <v>0</v>
      </c>
      <c r="P33" s="32">
        <v>64767453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19932748.210000001</v>
      </c>
      <c r="L34" s="139">
        <v>0</v>
      </c>
      <c r="M34" s="32">
        <v>19932748.210000001</v>
      </c>
      <c r="N34" s="61"/>
      <c r="O34" s="139">
        <v>0</v>
      </c>
      <c r="P34" s="32">
        <v>19932748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104173306.62</v>
      </c>
      <c r="L37" s="146">
        <v>0</v>
      </c>
      <c r="M37" s="69">
        <v>104173307</v>
      </c>
      <c r="N37" s="61"/>
      <c r="O37" s="69">
        <v>57690664</v>
      </c>
      <c r="P37" s="69">
        <v>161863970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136198961.61000001</v>
      </c>
      <c r="L39" s="150">
        <v>0</v>
      </c>
      <c r="M39" s="94">
        <v>136198962</v>
      </c>
      <c r="N39" s="67"/>
      <c r="O39" s="17">
        <v>61009485</v>
      </c>
      <c r="P39" s="17">
        <v>197208446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7459906</v>
      </c>
      <c r="L43" s="138">
        <v>0</v>
      </c>
      <c r="M43" s="32">
        <v>7459906</v>
      </c>
      <c r="N43" s="61"/>
      <c r="O43" s="139">
        <v>0</v>
      </c>
      <c r="P43" s="32">
        <v>7459906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1632571</v>
      </c>
      <c r="L44" s="138">
        <v>0</v>
      </c>
      <c r="M44" s="32">
        <v>1632571</v>
      </c>
      <c r="N44" s="61"/>
      <c r="O44" s="139">
        <v>0</v>
      </c>
      <c r="P44" s="32">
        <v>1632571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127969</v>
      </c>
      <c r="L45" s="138">
        <v>0</v>
      </c>
      <c r="M45" s="32">
        <v>127969</v>
      </c>
      <c r="N45" s="61"/>
      <c r="O45" s="139">
        <v>0</v>
      </c>
      <c r="P45" s="32">
        <v>127969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9220446</v>
      </c>
      <c r="L48" s="153">
        <v>0</v>
      </c>
      <c r="M48" s="134">
        <v>9220446</v>
      </c>
      <c r="N48" s="133"/>
      <c r="O48" s="134">
        <v>0</v>
      </c>
      <c r="P48" s="134">
        <v>9220446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145419407.61000001</v>
      </c>
      <c r="L49" s="153">
        <v>0</v>
      </c>
      <c r="M49" s="134">
        <v>145419408</v>
      </c>
      <c r="N49" s="133"/>
      <c r="O49" s="134">
        <v>61009485</v>
      </c>
      <c r="P49" s="17">
        <v>206428892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1915650.8399999999</v>
      </c>
      <c r="L53" s="138">
        <v>0</v>
      </c>
      <c r="M53" s="154">
        <v>1915650.8399999999</v>
      </c>
      <c r="N53" s="143"/>
      <c r="O53" s="141">
        <v>42533</v>
      </c>
      <c r="P53" s="32">
        <v>1958184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3002396.9899999998</v>
      </c>
      <c r="L55" s="138">
        <v>0</v>
      </c>
      <c r="M55" s="32">
        <v>3002396.9899999998</v>
      </c>
      <c r="N55" s="62"/>
      <c r="O55" s="139">
        <v>0</v>
      </c>
      <c r="P55" s="32">
        <v>3002397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606578.89</v>
      </c>
      <c r="L56" s="138">
        <v>0</v>
      </c>
      <c r="M56" s="32">
        <v>606578.89</v>
      </c>
      <c r="N56" s="62"/>
      <c r="O56" s="139">
        <v>0</v>
      </c>
      <c r="P56" s="32">
        <v>606579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1229.760000000002</v>
      </c>
      <c r="L57" s="138">
        <v>0</v>
      </c>
      <c r="M57" s="32">
        <v>1229.760000000002</v>
      </c>
      <c r="N57" s="62"/>
      <c r="O57" s="139">
        <v>0</v>
      </c>
      <c r="P57" s="32">
        <v>1230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54031</v>
      </c>
      <c r="L58" s="138">
        <v>0</v>
      </c>
      <c r="M58" s="32">
        <v>54031</v>
      </c>
      <c r="N58" s="62"/>
      <c r="O58" s="139">
        <v>76129</v>
      </c>
      <c r="P58" s="32">
        <v>130160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66519.8</v>
      </c>
      <c r="L59" s="138">
        <v>0</v>
      </c>
      <c r="M59" s="32">
        <v>66519.8</v>
      </c>
      <c r="N59" s="62"/>
      <c r="O59" s="139">
        <v>83235</v>
      </c>
      <c r="P59" s="32">
        <v>149755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332513.03000000003</v>
      </c>
      <c r="L61" s="138">
        <v>0</v>
      </c>
      <c r="M61" s="32">
        <v>332513.03000000003</v>
      </c>
      <c r="N61" s="62"/>
      <c r="O61" s="139">
        <v>0</v>
      </c>
      <c r="P61" s="32">
        <v>332513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19931.32</v>
      </c>
      <c r="L64" s="138">
        <v>0</v>
      </c>
      <c r="M64" s="32">
        <v>19931.32</v>
      </c>
      <c r="N64" s="62"/>
      <c r="O64" s="139">
        <v>0</v>
      </c>
      <c r="P64" s="32">
        <v>19931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125575.35</v>
      </c>
      <c r="L67" s="138">
        <v>0</v>
      </c>
      <c r="M67" s="32">
        <v>125575.35</v>
      </c>
      <c r="N67" s="62"/>
      <c r="O67" s="139">
        <v>0</v>
      </c>
      <c r="P67" s="32">
        <v>125575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55994.9</v>
      </c>
      <c r="L68" s="138">
        <v>0</v>
      </c>
      <c r="M68" s="32">
        <v>55994.9</v>
      </c>
      <c r="N68" s="65"/>
      <c r="O68" s="139">
        <v>0</v>
      </c>
      <c r="P68" s="32">
        <v>55995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201781</v>
      </c>
      <c r="L70" s="138">
        <v>0</v>
      </c>
      <c r="M70" s="32">
        <v>201781</v>
      </c>
      <c r="N70" s="65"/>
      <c r="O70" s="139">
        <v>0</v>
      </c>
      <c r="P70" s="32">
        <v>201781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127969</v>
      </c>
      <c r="L71" s="138">
        <v>0</v>
      </c>
      <c r="M71" s="32">
        <v>127969</v>
      </c>
      <c r="N71" s="65"/>
      <c r="O71" s="139">
        <v>0</v>
      </c>
      <c r="P71" s="32">
        <v>127969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6510171.8799999999</v>
      </c>
      <c r="L74" s="158">
        <v>0</v>
      </c>
      <c r="M74" s="17">
        <v>6510172</v>
      </c>
      <c r="N74" s="62"/>
      <c r="O74" s="17">
        <v>201897</v>
      </c>
      <c r="P74" s="17">
        <v>6712069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223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168674.75</v>
      </c>
      <c r="L88" s="138">
        <v>0</v>
      </c>
      <c r="M88" s="32">
        <v>168674.75</v>
      </c>
      <c r="N88" s="62"/>
      <c r="O88" s="139">
        <v>0</v>
      </c>
      <c r="P88" s="32">
        <v>168675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2689940.3</v>
      </c>
      <c r="L89" s="138">
        <v>0</v>
      </c>
      <c r="M89" s="32">
        <v>2689940.3</v>
      </c>
      <c r="N89" s="62"/>
      <c r="O89" s="139">
        <v>0</v>
      </c>
      <c r="P89" s="32">
        <v>2689940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13771534</v>
      </c>
      <c r="L90" s="138">
        <v>0</v>
      </c>
      <c r="M90" s="32">
        <v>13771534</v>
      </c>
      <c r="N90" s="62"/>
      <c r="O90" s="139">
        <v>0</v>
      </c>
      <c r="P90" s="32">
        <v>13771534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7298287</v>
      </c>
      <c r="L91" s="138">
        <v>0</v>
      </c>
      <c r="M91" s="32">
        <v>7298287</v>
      </c>
      <c r="N91" s="62"/>
      <c r="O91" s="139">
        <v>0</v>
      </c>
      <c r="P91" s="32">
        <v>7298287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1426148</v>
      </c>
      <c r="L92" s="138">
        <v>0</v>
      </c>
      <c r="M92" s="32">
        <v>1426148</v>
      </c>
      <c r="N92" s="65"/>
      <c r="O92" s="139">
        <v>0</v>
      </c>
      <c r="P92" s="32">
        <v>1426148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25354584.050000001</v>
      </c>
      <c r="L95" s="69">
        <v>0</v>
      </c>
      <c r="M95" s="93">
        <v>25354584</v>
      </c>
      <c r="N95" s="62"/>
      <c r="O95" s="93">
        <v>0</v>
      </c>
      <c r="P95" s="93">
        <v>25354584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31864755.93</v>
      </c>
      <c r="L97" s="159">
        <v>0</v>
      </c>
      <c r="M97" s="94">
        <v>31864756</v>
      </c>
      <c r="N97" s="67"/>
      <c r="O97" s="17">
        <v>201897</v>
      </c>
      <c r="P97" s="17">
        <v>32066653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904332</v>
      </c>
      <c r="L101" s="138">
        <v>0</v>
      </c>
      <c r="M101" s="32">
        <v>904332</v>
      </c>
      <c r="N101" s="62"/>
      <c r="O101" s="139">
        <v>0</v>
      </c>
      <c r="P101" s="32">
        <v>904332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998797</v>
      </c>
      <c r="L102" s="138">
        <v>0</v>
      </c>
      <c r="M102" s="32">
        <v>998797</v>
      </c>
      <c r="N102" s="62"/>
      <c r="O102" s="139">
        <v>0</v>
      </c>
      <c r="P102" s="32">
        <v>998797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52782</v>
      </c>
      <c r="L103" s="138">
        <v>0</v>
      </c>
      <c r="M103" s="32">
        <v>52782</v>
      </c>
      <c r="N103" s="62"/>
      <c r="O103" s="139">
        <v>0</v>
      </c>
      <c r="P103" s="32">
        <v>52782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1955911</v>
      </c>
      <c r="L107" s="153">
        <v>0</v>
      </c>
      <c r="M107" s="134">
        <v>1955911</v>
      </c>
      <c r="N107" s="133"/>
      <c r="O107" s="134">
        <v>0</v>
      </c>
      <c r="P107" s="18">
        <v>1955911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33820666.93</v>
      </c>
      <c r="L108" s="134">
        <v>0</v>
      </c>
      <c r="M108" s="134">
        <v>33820667</v>
      </c>
      <c r="N108" s="133"/>
      <c r="O108" s="134">
        <v>201897</v>
      </c>
      <c r="P108" s="134">
        <v>34022564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84680270.129999995</v>
      </c>
      <c r="L111" s="138">
        <v>0</v>
      </c>
      <c r="M111" s="32">
        <v>84680270.129999995</v>
      </c>
      <c r="N111" s="62"/>
      <c r="O111" s="139">
        <v>0</v>
      </c>
      <c r="P111" s="32">
        <v>84680270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12232353</v>
      </c>
      <c r="P114" s="32">
        <v>12232353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30290446</v>
      </c>
      <c r="P116" s="32">
        <v>30290446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3019422.3</v>
      </c>
      <c r="L117" s="138">
        <v>0</v>
      </c>
      <c r="M117" s="32">
        <v>3019422.3</v>
      </c>
      <c r="N117" s="62"/>
      <c r="O117" s="139">
        <v>0</v>
      </c>
      <c r="P117" s="32">
        <v>3019422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381764.56999999995</v>
      </c>
      <c r="L118" s="138">
        <v>0</v>
      </c>
      <c r="M118" s="32">
        <v>381764.56999999995</v>
      </c>
      <c r="N118" s="62"/>
      <c r="O118" s="139">
        <v>8836642</v>
      </c>
      <c r="P118" s="32">
        <v>9218407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22882815.450000003</v>
      </c>
      <c r="L119" s="138">
        <v>0</v>
      </c>
      <c r="M119" s="32">
        <v>22882815.450000003</v>
      </c>
      <c r="N119" s="62"/>
      <c r="O119" s="139">
        <v>0</v>
      </c>
      <c r="P119" s="32">
        <v>22882815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634468.23</v>
      </c>
      <c r="L122" s="151">
        <v>0</v>
      </c>
      <c r="M122" s="145">
        <v>634468.23</v>
      </c>
      <c r="N122" s="62"/>
      <c r="O122" s="160">
        <v>9448147</v>
      </c>
      <c r="P122" s="145">
        <v>10082615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111598740.67999999</v>
      </c>
      <c r="L124" s="159">
        <v>0</v>
      </c>
      <c r="M124" s="94">
        <v>111598740</v>
      </c>
      <c r="N124" s="67"/>
      <c r="O124" s="94">
        <v>60807588</v>
      </c>
      <c r="P124" s="94">
        <v>172406328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145419407.60999998</v>
      </c>
      <c r="L126" s="153">
        <v>0</v>
      </c>
      <c r="M126" s="134">
        <v>145419407</v>
      </c>
      <c r="N126" s="133"/>
      <c r="O126" s="134">
        <v>61009485</v>
      </c>
      <c r="P126" s="134">
        <v>206428892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134" priority="7" operator="notEqual">
      <formula>0</formula>
    </cfRule>
    <cfRule type="containsBlanks" dxfId="1133" priority="8">
      <formula>LEN(TRIM(K12))=0</formula>
    </cfRule>
  </conditionalFormatting>
  <conditionalFormatting sqref="O105">
    <cfRule type="cellIs" dxfId="1132" priority="81" operator="notEqual">
      <formula>0</formula>
    </cfRule>
    <cfRule type="containsBlanks" dxfId="1131" priority="82">
      <formula>LEN(TRIM(O105))=0</formula>
    </cfRule>
  </conditionalFormatting>
  <conditionalFormatting sqref="K11">
    <cfRule type="cellIs" dxfId="1130" priority="57" operator="notEqual">
      <formula>0</formula>
    </cfRule>
    <cfRule type="containsBlanks" dxfId="1129" priority="58">
      <formula>LEN(TRIM(K11))=0</formula>
    </cfRule>
  </conditionalFormatting>
  <conditionalFormatting sqref="P28:P35">
    <cfRule type="cellIs" dxfId="1128" priority="49" operator="notEqual">
      <formula>0</formula>
    </cfRule>
    <cfRule type="containsBlanks" dxfId="1127" priority="50">
      <formula>LEN(TRIM(P28))=0</formula>
    </cfRule>
  </conditionalFormatting>
  <conditionalFormatting sqref="P42:P46">
    <cfRule type="cellIs" dxfId="1126" priority="47" operator="notEqual">
      <formula>0</formula>
    </cfRule>
    <cfRule type="containsBlanks" dxfId="1125" priority="48">
      <formula>LEN(TRIM(P42))=0</formula>
    </cfRule>
  </conditionalFormatting>
  <conditionalFormatting sqref="P53:P61">
    <cfRule type="cellIs" dxfId="1124" priority="45" operator="notEqual">
      <formula>0</formula>
    </cfRule>
    <cfRule type="containsBlanks" dxfId="1123" priority="46">
      <formula>LEN(TRIM(P53))=0</formula>
    </cfRule>
  </conditionalFormatting>
  <conditionalFormatting sqref="P63:P72">
    <cfRule type="cellIs" dxfId="1122" priority="43" operator="notEqual">
      <formula>0</formula>
    </cfRule>
    <cfRule type="containsBlanks" dxfId="1121" priority="44">
      <formula>LEN(TRIM(P63))=0</formula>
    </cfRule>
  </conditionalFormatting>
  <conditionalFormatting sqref="P84:P93">
    <cfRule type="cellIs" dxfId="1120" priority="41" operator="notEqual">
      <formula>0</formula>
    </cfRule>
    <cfRule type="containsBlanks" dxfId="1119" priority="42">
      <formula>LEN(TRIM(P84))=0</formula>
    </cfRule>
  </conditionalFormatting>
  <conditionalFormatting sqref="P100:P105">
    <cfRule type="cellIs" dxfId="1118" priority="39" operator="notEqual">
      <formula>0</formula>
    </cfRule>
    <cfRule type="containsBlanks" dxfId="1117" priority="40">
      <formula>LEN(TRIM(P100))=0</formula>
    </cfRule>
  </conditionalFormatting>
  <conditionalFormatting sqref="P114">
    <cfRule type="cellIs" dxfId="1116" priority="35" operator="notEqual">
      <formula>0</formula>
    </cfRule>
    <cfRule type="containsBlanks" dxfId="1115" priority="36">
      <formula>LEN(TRIM(P114))=0</formula>
    </cfRule>
  </conditionalFormatting>
  <conditionalFormatting sqref="P116:P121">
    <cfRule type="cellIs" dxfId="1114" priority="33" operator="notEqual">
      <formula>0</formula>
    </cfRule>
    <cfRule type="containsBlanks" dxfId="1113" priority="34">
      <formula>LEN(TRIM(P116))=0</formula>
    </cfRule>
  </conditionalFormatting>
  <conditionalFormatting sqref="P122">
    <cfRule type="cellIs" dxfId="1112" priority="31" operator="notEqual">
      <formula>0</formula>
    </cfRule>
    <cfRule type="containsBlanks" dxfId="1111" priority="32">
      <formula>LEN(TRIM(P122))=0</formula>
    </cfRule>
  </conditionalFormatting>
  <conditionalFormatting sqref="P12:P22">
    <cfRule type="cellIs" dxfId="1110" priority="29" operator="notEqual">
      <formula>0</formula>
    </cfRule>
    <cfRule type="containsBlanks" dxfId="1109" priority="30">
      <formula>LEN(TRIM(P12))=0</formula>
    </cfRule>
  </conditionalFormatting>
  <conditionalFormatting sqref="P23">
    <cfRule type="cellIs" dxfId="1108" priority="27" operator="notEqual">
      <formula>0</formula>
    </cfRule>
    <cfRule type="containsBlanks" dxfId="1107" priority="28">
      <formula>LEN(TRIM(P23))=0</formula>
    </cfRule>
  </conditionalFormatting>
  <conditionalFormatting sqref="M12">
    <cfRule type="cellIs" dxfId="1106" priority="25" operator="notEqual">
      <formula>0</formula>
    </cfRule>
    <cfRule type="containsBlanks" dxfId="1105" priority="26">
      <formula>LEN(TRIM(M12))=0</formula>
    </cfRule>
  </conditionalFormatting>
  <conditionalFormatting sqref="L13:L22">
    <cfRule type="cellIs" dxfId="1104" priority="23" operator="notEqual">
      <formula>0</formula>
    </cfRule>
    <cfRule type="containsBlanks" dxfId="1103" priority="24">
      <formula>LEN(TRIM(L13))=0</formula>
    </cfRule>
  </conditionalFormatting>
  <conditionalFormatting sqref="L23">
    <cfRule type="cellIs" dxfId="1102" priority="21" operator="notEqual">
      <formula>0</formula>
    </cfRule>
    <cfRule type="containsBlanks" dxfId="1101" priority="22">
      <formula>LEN(TRIM(L23))=0</formula>
    </cfRule>
  </conditionalFormatting>
  <conditionalFormatting sqref="L29:L35">
    <cfRule type="cellIs" dxfId="1100" priority="19" operator="notEqual">
      <formula>0</formula>
    </cfRule>
    <cfRule type="containsBlanks" dxfId="1099" priority="20">
      <formula>LEN(TRIM(L29))=0</formula>
    </cfRule>
  </conditionalFormatting>
  <conditionalFormatting sqref="O104">
    <cfRule type="cellIs" dxfId="1098" priority="17" operator="notEqual">
      <formula>0</formula>
    </cfRule>
    <cfRule type="containsBlanks" dxfId="1097" priority="18">
      <formula>LEN(TRIM(O104))=0</formula>
    </cfRule>
  </conditionalFormatting>
  <conditionalFormatting sqref="K28:K35 K13:K23 K53:K72">
    <cfRule type="cellIs" dxfId="1096" priority="15" operator="notEqual">
      <formula>0</formula>
    </cfRule>
    <cfRule type="containsBlanks" dxfId="1095" priority="16">
      <formula>LEN(TRIM(K13))=0</formula>
    </cfRule>
  </conditionalFormatting>
  <conditionalFormatting sqref="K100:K105">
    <cfRule type="cellIs" dxfId="1094" priority="1" operator="notEqual">
      <formula>0</formula>
    </cfRule>
    <cfRule type="containsBlanks" dxfId="1093" priority="2">
      <formula>LEN(TRIM(K100))=0</formula>
    </cfRule>
  </conditionalFormatting>
  <conditionalFormatting sqref="O114 M114 O12:O23 M111 O116:O121 O111 O84:O93 M84:M93 M116:M122 M28:M35 O28:O35 M13:M23 O53:O72 M53:M72">
    <cfRule type="cellIs" dxfId="1092" priority="108" operator="notEqual">
      <formula>0</formula>
    </cfRule>
    <cfRule type="containsBlanks" dxfId="1091" priority="109">
      <formula>LEN(TRIM(M12))=0</formula>
    </cfRule>
  </conditionalFormatting>
  <conditionalFormatting sqref="O12">
    <cfRule type="cellIs" dxfId="1090" priority="107" operator="notEqual">
      <formula>O25</formula>
    </cfRule>
  </conditionalFormatting>
  <conditionalFormatting sqref="M53">
    <cfRule type="cellIs" dxfId="1089" priority="106" operator="notEqual">
      <formula>M74</formula>
    </cfRule>
  </conditionalFormatting>
  <conditionalFormatting sqref="O53">
    <cfRule type="cellIs" dxfId="1088" priority="105" operator="notEqual">
      <formula>O74</formula>
    </cfRule>
  </conditionalFormatting>
  <conditionalFormatting sqref="M84:M91">
    <cfRule type="cellIs" dxfId="1087" priority="104" operator="notEqual">
      <formula>M95</formula>
    </cfRule>
  </conditionalFormatting>
  <conditionalFormatting sqref="O84">
    <cfRule type="cellIs" dxfId="1086" priority="103" operator="notEqual">
      <formula>O97</formula>
    </cfRule>
  </conditionalFormatting>
  <conditionalFormatting sqref="M130 O130">
    <cfRule type="cellIs" dxfId="1085" priority="93" operator="notEqual">
      <formula>0</formula>
    </cfRule>
    <cfRule type="cellIs" dxfId="1084" priority="94" operator="equal">
      <formula>0</formula>
    </cfRule>
  </conditionalFormatting>
  <conditionalFormatting sqref="P62">
    <cfRule type="cellIs" dxfId="1083" priority="87" operator="notEqual">
      <formula>0</formula>
    </cfRule>
    <cfRule type="containsBlanks" dxfId="1082" priority="88">
      <formula>LEN(TRIM(P62))=0</formula>
    </cfRule>
  </conditionalFormatting>
  <conditionalFormatting sqref="P130">
    <cfRule type="cellIs" dxfId="1081" priority="85" operator="notEqual">
      <formula>0</formula>
    </cfRule>
    <cfRule type="cellIs" dxfId="1080" priority="86" operator="equal">
      <formula>0</formula>
    </cfRule>
  </conditionalFormatting>
  <conditionalFormatting sqref="M46 O46">
    <cfRule type="cellIs" dxfId="1079" priority="83" operator="notEqual">
      <formula>0</formula>
    </cfRule>
    <cfRule type="containsBlanks" dxfId="1078" priority="84">
      <formula>LEN(TRIM(M46))=0</formula>
    </cfRule>
  </conditionalFormatting>
  <conditionalFormatting sqref="O42:O45 M42:M45">
    <cfRule type="cellIs" dxfId="1077" priority="79" operator="notEqual">
      <formula>0</formula>
    </cfRule>
    <cfRule type="containsBlanks" dxfId="1076" priority="80">
      <formula>LEN(TRIM(M42))=0</formula>
    </cfRule>
  </conditionalFormatting>
  <conditionalFormatting sqref="O100:O103 M100:M105">
    <cfRule type="cellIs" dxfId="1075" priority="77" operator="notEqual">
      <formula>0</formula>
    </cfRule>
    <cfRule type="containsBlanks" dxfId="1074" priority="78">
      <formula>LEN(TRIM(M100))=0</formula>
    </cfRule>
  </conditionalFormatting>
  <conditionalFormatting sqref="K11">
    <cfRule type="cellIs" dxfId="1073" priority="56" operator="notEqual">
      <formula>K24</formula>
    </cfRule>
  </conditionalFormatting>
  <conditionalFormatting sqref="K130">
    <cfRule type="cellIs" dxfId="1072" priority="54" operator="notEqual">
      <formula>0</formula>
    </cfRule>
    <cfRule type="cellIs" dxfId="1071" priority="55" operator="equal">
      <formula>0</formula>
    </cfRule>
  </conditionalFormatting>
  <conditionalFormatting sqref="L130">
    <cfRule type="cellIs" dxfId="1070" priority="52" operator="notEqual">
      <formula>0</formula>
    </cfRule>
    <cfRule type="cellIs" dxfId="1069" priority="53" operator="equal">
      <formula>0</formula>
    </cfRule>
  </conditionalFormatting>
  <conditionalFormatting sqref="M13:M23">
    <cfRule type="cellIs" dxfId="1068" priority="51" operator="notEqual">
      <formula>M26</formula>
    </cfRule>
  </conditionalFormatting>
  <conditionalFormatting sqref="P111">
    <cfRule type="cellIs" dxfId="1067" priority="37" operator="notEqual">
      <formula>0</formula>
    </cfRule>
    <cfRule type="containsBlanks" dxfId="1066" priority="38">
      <formula>LEN(TRIM(P111))=0</formula>
    </cfRule>
  </conditionalFormatting>
  <conditionalFormatting sqref="M92:M93">
    <cfRule type="cellIs" dxfId="1065" priority="110" operator="notEqual">
      <formula>M105</formula>
    </cfRule>
  </conditionalFormatting>
  <conditionalFormatting sqref="K53">
    <cfRule type="cellIs" dxfId="1064" priority="14" operator="notEqual">
      <formula>K74</formula>
    </cfRule>
  </conditionalFormatting>
  <conditionalFormatting sqref="K46">
    <cfRule type="cellIs" dxfId="1063" priority="12" operator="notEqual">
      <formula>0</formula>
    </cfRule>
    <cfRule type="containsBlanks" dxfId="1062" priority="13">
      <formula>LEN(TRIM(K46))=0</formula>
    </cfRule>
  </conditionalFormatting>
  <conditionalFormatting sqref="K42:K45">
    <cfRule type="cellIs" dxfId="1061" priority="10" operator="notEqual">
      <formula>0</formula>
    </cfRule>
    <cfRule type="containsBlanks" dxfId="1060" priority="11">
      <formula>LEN(TRIM(K42))=0</formula>
    </cfRule>
  </conditionalFormatting>
  <conditionalFormatting sqref="K13:K23">
    <cfRule type="cellIs" dxfId="1059" priority="9" operator="notEqual">
      <formula>K26</formula>
    </cfRule>
  </conditionalFormatting>
  <conditionalFormatting sqref="K114 K111 K84:K93 K116:K122">
    <cfRule type="cellIs" dxfId="1058" priority="4" operator="notEqual">
      <formula>0</formula>
    </cfRule>
    <cfRule type="containsBlanks" dxfId="1057" priority="5">
      <formula>LEN(TRIM(K84))=0</formula>
    </cfRule>
  </conditionalFormatting>
  <conditionalFormatting sqref="K84:K91">
    <cfRule type="cellIs" dxfId="1056" priority="3" operator="notEqual">
      <formula>K95</formula>
    </cfRule>
  </conditionalFormatting>
  <conditionalFormatting sqref="K92:K93">
    <cfRule type="cellIs" dxfId="105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425781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8.425781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5" width="14.85546875" style="25" customWidth="1"/>
    <col min="16" max="16" width="15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20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20" ht="15" customHeight="1">
      <c r="B3" s="37"/>
      <c r="C3" s="89"/>
      <c r="D3" s="318" t="s">
        <v>222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20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20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20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20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20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20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20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0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0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42797928.578928903</v>
      </c>
      <c r="L12" s="142">
        <v>0</v>
      </c>
      <c r="M12" s="32">
        <v>42797928.578928903</v>
      </c>
      <c r="N12" s="143"/>
      <c r="O12" s="141">
        <v>10693087</v>
      </c>
      <c r="P12" s="32">
        <v>53491016</v>
      </c>
      <c r="Q12" s="81"/>
      <c r="R12" s="124"/>
      <c r="T12" s="182"/>
    </row>
    <row r="13" spans="1:20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79217534.781266153</v>
      </c>
      <c r="L13" s="139">
        <v>-56189294.689999998</v>
      </c>
      <c r="M13" s="32">
        <v>23028240.091266155</v>
      </c>
      <c r="N13" s="61"/>
      <c r="O13" s="139">
        <v>0</v>
      </c>
      <c r="P13" s="32">
        <v>23028240</v>
      </c>
      <c r="Q13" s="97"/>
      <c r="R13" s="32"/>
      <c r="T13" s="182"/>
    </row>
    <row r="14" spans="1:20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  <c r="T14" s="182"/>
    </row>
    <row r="15" spans="1:20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1854.1499999999996</v>
      </c>
      <c r="L15" s="139">
        <v>0</v>
      </c>
      <c r="M15" s="32">
        <v>1854.1499999999996</v>
      </c>
      <c r="N15" s="61"/>
      <c r="O15" s="139">
        <v>0</v>
      </c>
      <c r="P15" s="32">
        <v>1854</v>
      </c>
      <c r="Q15" s="97"/>
      <c r="R15" s="32"/>
      <c r="T15" s="182"/>
    </row>
    <row r="16" spans="1:20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11933939.739999998</v>
      </c>
      <c r="L16" s="139"/>
      <c r="M16" s="32">
        <v>11933939.739999998</v>
      </c>
      <c r="N16" s="61"/>
      <c r="O16" s="139">
        <v>5535171</v>
      </c>
      <c r="P16" s="32">
        <v>17469111</v>
      </c>
      <c r="Q16" s="97"/>
      <c r="R16" s="32"/>
      <c r="T16" s="182"/>
    </row>
    <row r="17" spans="1:20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9307771</v>
      </c>
      <c r="L17" s="139">
        <v>-8715727.5199999996</v>
      </c>
      <c r="M17" s="32">
        <v>592043.48000000045</v>
      </c>
      <c r="N17" s="61"/>
      <c r="O17" s="139">
        <v>0</v>
      </c>
      <c r="P17" s="32">
        <v>592043</v>
      </c>
      <c r="Q17" s="97"/>
      <c r="R17" s="32"/>
      <c r="T17" s="182"/>
    </row>
    <row r="18" spans="1:20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88241505.449999988</v>
      </c>
      <c r="L18" s="139">
        <v>0</v>
      </c>
      <c r="M18" s="32">
        <v>88241505.449999988</v>
      </c>
      <c r="N18" s="61"/>
      <c r="O18" s="139">
        <v>0</v>
      </c>
      <c r="P18" s="32">
        <v>88241505</v>
      </c>
      <c r="Q18" s="97"/>
      <c r="R18" s="32"/>
      <c r="T18" s="182"/>
    </row>
    <row r="19" spans="1:20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16545582.100000001</v>
      </c>
      <c r="L19" s="139">
        <v>0</v>
      </c>
      <c r="M19" s="32">
        <v>16545582.100000001</v>
      </c>
      <c r="N19" s="61"/>
      <c r="O19" s="139">
        <v>718053</v>
      </c>
      <c r="P19" s="32">
        <v>17263635</v>
      </c>
      <c r="Q19" s="97"/>
      <c r="R19" s="32"/>
      <c r="T19" s="182"/>
    </row>
    <row r="20" spans="1:20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46792</v>
      </c>
      <c r="L20" s="139">
        <v>0</v>
      </c>
      <c r="M20" s="32">
        <v>46792</v>
      </c>
      <c r="N20" s="61"/>
      <c r="O20" s="139">
        <v>0</v>
      </c>
      <c r="P20" s="32">
        <v>46792</v>
      </c>
      <c r="Q20" s="97"/>
      <c r="R20" s="32"/>
      <c r="T20" s="182"/>
    </row>
    <row r="21" spans="1:20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825632.54</v>
      </c>
      <c r="L21" s="139">
        <v>0</v>
      </c>
      <c r="M21" s="32">
        <v>825632.54</v>
      </c>
      <c r="N21" s="61"/>
      <c r="O21" s="139">
        <v>0</v>
      </c>
      <c r="P21" s="32">
        <v>825633</v>
      </c>
      <c r="Q21" s="97"/>
      <c r="R21" s="32"/>
      <c r="T21" s="182"/>
    </row>
    <row r="22" spans="1:20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80147.59</v>
      </c>
      <c r="L22" s="139">
        <v>0</v>
      </c>
      <c r="M22" s="32">
        <v>80147.59</v>
      </c>
      <c r="N22" s="61"/>
      <c r="O22" s="139">
        <v>0</v>
      </c>
      <c r="P22" s="32">
        <v>80148</v>
      </c>
      <c r="Q22" s="97"/>
      <c r="R22" s="32"/>
      <c r="T22" s="182"/>
    </row>
    <row r="23" spans="1:20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2127925.7199999997</v>
      </c>
      <c r="L23" s="144">
        <v>0</v>
      </c>
      <c r="M23" s="145">
        <v>2127925.7199999997</v>
      </c>
      <c r="N23" s="61"/>
      <c r="O23" s="144">
        <v>4726116</v>
      </c>
      <c r="P23" s="145">
        <v>6854042</v>
      </c>
      <c r="Q23" s="97"/>
      <c r="R23" s="32"/>
      <c r="T23" s="182"/>
    </row>
    <row r="24" spans="1:20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  <c r="T24" s="182"/>
    </row>
    <row r="25" spans="1:20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251126613.65019503</v>
      </c>
      <c r="L25" s="146">
        <v>-64905022.209999993</v>
      </c>
      <c r="M25" s="147">
        <v>186221591</v>
      </c>
      <c r="N25" s="62"/>
      <c r="O25" s="147">
        <v>21672427</v>
      </c>
      <c r="P25" s="147">
        <v>207894019</v>
      </c>
      <c r="Q25" s="61"/>
      <c r="R25" s="32"/>
      <c r="T25" s="182"/>
    </row>
    <row r="26" spans="1:20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  <c r="T26" s="182"/>
    </row>
    <row r="27" spans="1:20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  <c r="T27" s="182"/>
    </row>
    <row r="28" spans="1:20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317712869.70963347</v>
      </c>
      <c r="L28" s="148">
        <v>56189294.689999998</v>
      </c>
      <c r="M28" s="32">
        <v>373902164.39963347</v>
      </c>
      <c r="N28" s="61"/>
      <c r="O28" s="139">
        <v>4755888</v>
      </c>
      <c r="P28" s="32">
        <v>378658052</v>
      </c>
      <c r="Q28" s="97"/>
      <c r="R28" s="32"/>
      <c r="T28" s="182"/>
    </row>
    <row r="29" spans="1:20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52479465.08089906</v>
      </c>
      <c r="L29" s="139">
        <v>0</v>
      </c>
      <c r="M29" s="32">
        <v>52479465.08089906</v>
      </c>
      <c r="N29" s="61"/>
      <c r="O29" s="139">
        <v>92614298</v>
      </c>
      <c r="P29" s="32">
        <v>145093763</v>
      </c>
      <c r="Q29" s="97"/>
      <c r="R29" s="32"/>
      <c r="T29" s="182"/>
    </row>
    <row r="30" spans="1:20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373259696.28910094</v>
      </c>
      <c r="L30" s="139">
        <v>0</v>
      </c>
      <c r="M30" s="32">
        <v>373259696.28910094</v>
      </c>
      <c r="N30" s="61"/>
      <c r="O30" s="139">
        <v>41545218</v>
      </c>
      <c r="P30" s="32">
        <v>414804914</v>
      </c>
      <c r="Q30" s="97"/>
      <c r="R30" s="32"/>
      <c r="T30" s="182"/>
    </row>
    <row r="31" spans="1:20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  <c r="T31" s="182"/>
    </row>
    <row r="32" spans="1:20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8715727.5199999996</v>
      </c>
      <c r="M32" s="32">
        <v>8715727.5199999996</v>
      </c>
      <c r="N32" s="61"/>
      <c r="O32" s="139">
        <v>0</v>
      </c>
      <c r="P32" s="32">
        <v>8715728</v>
      </c>
      <c r="Q32" s="97"/>
      <c r="R32" s="32"/>
      <c r="T32" s="182"/>
    </row>
    <row r="33" spans="1:20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446022615.97000003</v>
      </c>
      <c r="L33" s="139">
        <v>0</v>
      </c>
      <c r="M33" s="32">
        <v>446022615.97000003</v>
      </c>
      <c r="N33" s="61"/>
      <c r="O33" s="139">
        <v>0</v>
      </c>
      <c r="P33" s="32">
        <v>446022616</v>
      </c>
      <c r="Q33" s="97"/>
      <c r="R33" s="32"/>
      <c r="T33" s="182"/>
    </row>
    <row r="34" spans="1:20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249946879.05000001</v>
      </c>
      <c r="L34" s="139">
        <v>0</v>
      </c>
      <c r="M34" s="32">
        <v>249946879.05000001</v>
      </c>
      <c r="N34" s="61"/>
      <c r="O34" s="139">
        <v>0</v>
      </c>
      <c r="P34" s="32">
        <v>249946879</v>
      </c>
      <c r="Q34" s="97"/>
      <c r="R34" s="32"/>
      <c r="T34" s="182"/>
    </row>
    <row r="35" spans="1:20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  <c r="T35" s="182"/>
    </row>
    <row r="36" spans="1:20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  <c r="T36" s="182"/>
    </row>
    <row r="37" spans="1:20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1439421526.0996335</v>
      </c>
      <c r="L37" s="146">
        <v>64905022.209999993</v>
      </c>
      <c r="M37" s="69">
        <v>1504326548</v>
      </c>
      <c r="N37" s="61"/>
      <c r="O37" s="69">
        <v>138915404</v>
      </c>
      <c r="P37" s="69">
        <v>1643241952</v>
      </c>
      <c r="Q37" s="61"/>
      <c r="R37" s="32"/>
      <c r="T37" s="182"/>
    </row>
    <row r="38" spans="1:20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  <c r="T38" s="182"/>
    </row>
    <row r="39" spans="1:20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1690548139.7498286</v>
      </c>
      <c r="L39" s="150">
        <v>0</v>
      </c>
      <c r="M39" s="94">
        <v>1690548139</v>
      </c>
      <c r="N39" s="67"/>
      <c r="O39" s="17">
        <v>160587831</v>
      </c>
      <c r="P39" s="17">
        <v>1851135971</v>
      </c>
      <c r="Q39" s="88"/>
      <c r="R39" s="116"/>
      <c r="T39" s="182"/>
    </row>
    <row r="40" spans="1:20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  <c r="T40" s="182"/>
    </row>
    <row r="41" spans="1:20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  <c r="T41" s="182"/>
    </row>
    <row r="42" spans="1:20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  <c r="T42" s="182"/>
    </row>
    <row r="43" spans="1:20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89575677</v>
      </c>
      <c r="L43" s="138">
        <v>0</v>
      </c>
      <c r="M43" s="32">
        <v>89575677</v>
      </c>
      <c r="N43" s="61"/>
      <c r="O43" s="139">
        <v>0</v>
      </c>
      <c r="P43" s="32">
        <v>89575677</v>
      </c>
      <c r="Q43" s="88"/>
      <c r="R43" s="116"/>
      <c r="T43" s="182"/>
    </row>
    <row r="44" spans="1:20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13148850</v>
      </c>
      <c r="L44" s="138">
        <v>0</v>
      </c>
      <c r="M44" s="32">
        <v>13148850</v>
      </c>
      <c r="N44" s="61"/>
      <c r="O44" s="139">
        <v>0</v>
      </c>
      <c r="P44" s="32">
        <v>13148850</v>
      </c>
      <c r="Q44" s="88"/>
      <c r="R44" s="116"/>
      <c r="T44" s="182"/>
    </row>
    <row r="45" spans="1:20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153408</v>
      </c>
      <c r="L45" s="138">
        <v>0</v>
      </c>
      <c r="M45" s="32">
        <v>153408</v>
      </c>
      <c r="N45" s="61"/>
      <c r="O45" s="139">
        <v>0</v>
      </c>
      <c r="P45" s="32">
        <v>153408</v>
      </c>
      <c r="Q45" s="88"/>
      <c r="R45" s="116"/>
      <c r="T45" s="182"/>
    </row>
    <row r="46" spans="1:20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  <c r="T46" s="182"/>
    </row>
    <row r="47" spans="1:20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  <c r="T47" s="182"/>
    </row>
    <row r="48" spans="1:20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102877935</v>
      </c>
      <c r="L48" s="153">
        <v>0</v>
      </c>
      <c r="M48" s="134">
        <v>102877935</v>
      </c>
      <c r="N48" s="133"/>
      <c r="O48" s="134">
        <v>0</v>
      </c>
      <c r="P48" s="134">
        <v>102877935</v>
      </c>
      <c r="Q48" s="88"/>
      <c r="R48" s="116"/>
      <c r="T48" s="182"/>
    </row>
    <row r="49" spans="1:20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1793426074.7498286</v>
      </c>
      <c r="L49" s="153">
        <v>0</v>
      </c>
      <c r="M49" s="134">
        <v>1793426074</v>
      </c>
      <c r="N49" s="133"/>
      <c r="O49" s="134">
        <v>160587831</v>
      </c>
      <c r="P49" s="17">
        <v>1954013906</v>
      </c>
      <c r="Q49" s="71"/>
      <c r="R49" s="110"/>
      <c r="T49" s="182"/>
    </row>
    <row r="50" spans="1:20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  <c r="T50" s="182"/>
    </row>
    <row r="51" spans="1:20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  <c r="T51" s="182"/>
    </row>
    <row r="52" spans="1:20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  <c r="T52" s="182"/>
    </row>
    <row r="53" spans="1:20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35324317.920000002</v>
      </c>
      <c r="L53" s="138">
        <v>-15246404.91</v>
      </c>
      <c r="M53" s="154">
        <v>20077913.010000002</v>
      </c>
      <c r="N53" s="143"/>
      <c r="O53" s="141">
        <v>586112</v>
      </c>
      <c r="P53" s="32">
        <v>20664025</v>
      </c>
      <c r="Q53" s="81"/>
      <c r="R53" s="124"/>
      <c r="T53" s="182"/>
    </row>
    <row r="54" spans="1:20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  <c r="T54" s="182"/>
    </row>
    <row r="55" spans="1:20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-2741491.5599999991</v>
      </c>
      <c r="L55" s="138">
        <v>13118479.189999999</v>
      </c>
      <c r="M55" s="32">
        <v>10376987.630000001</v>
      </c>
      <c r="N55" s="62"/>
      <c r="O55" s="139">
        <v>0</v>
      </c>
      <c r="P55" s="32">
        <v>10376988</v>
      </c>
      <c r="Q55" s="97"/>
      <c r="R55" s="32"/>
      <c r="T55" s="182"/>
    </row>
    <row r="56" spans="1:20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4306460.7699999996</v>
      </c>
      <c r="L56" s="138">
        <v>0</v>
      </c>
      <c r="M56" s="32">
        <v>4306460.7699999996</v>
      </c>
      <c r="N56" s="62"/>
      <c r="O56" s="139">
        <v>0</v>
      </c>
      <c r="P56" s="32">
        <v>4306461</v>
      </c>
      <c r="Q56" s="97"/>
      <c r="R56" s="32"/>
      <c r="T56" s="182"/>
    </row>
    <row r="57" spans="1:20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460407.35</v>
      </c>
      <c r="L57" s="138">
        <v>0</v>
      </c>
      <c r="M57" s="32">
        <v>460407.35</v>
      </c>
      <c r="N57" s="62"/>
      <c r="O57" s="139">
        <v>0</v>
      </c>
      <c r="P57" s="32">
        <v>460407</v>
      </c>
      <c r="Q57" s="97"/>
      <c r="R57" s="32"/>
      <c r="T57" s="182"/>
    </row>
    <row r="58" spans="1:20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404377.15</v>
      </c>
      <c r="L58" s="138">
        <v>0</v>
      </c>
      <c r="M58" s="32">
        <v>404377.15</v>
      </c>
      <c r="N58" s="62"/>
      <c r="O58" s="139">
        <v>11690271</v>
      </c>
      <c r="P58" s="32">
        <v>12094648</v>
      </c>
      <c r="Q58" s="97"/>
      <c r="R58" s="32"/>
      <c r="T58" s="182"/>
    </row>
    <row r="59" spans="1:20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34408345.539999999</v>
      </c>
      <c r="L59" s="138">
        <v>0</v>
      </c>
      <c r="M59" s="32">
        <v>34408345.539999999</v>
      </c>
      <c r="N59" s="62"/>
      <c r="O59" s="139">
        <v>0</v>
      </c>
      <c r="P59" s="32">
        <v>34408346</v>
      </c>
      <c r="Q59" s="97"/>
      <c r="R59" s="32"/>
      <c r="T59" s="182"/>
    </row>
    <row r="60" spans="1:20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  <c r="T60" s="182"/>
    </row>
    <row r="61" spans="1:20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23825992.849999998</v>
      </c>
      <c r="L61" s="138">
        <v>2127925.7200000002</v>
      </c>
      <c r="M61" s="32">
        <v>25953918.569999997</v>
      </c>
      <c r="N61" s="62"/>
      <c r="O61" s="139">
        <v>4291349</v>
      </c>
      <c r="P61" s="32">
        <v>30245268</v>
      </c>
      <c r="Q61" s="97"/>
      <c r="R61" s="32"/>
      <c r="T61" s="182"/>
    </row>
    <row r="62" spans="1:20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  <c r="T62" s="182"/>
    </row>
    <row r="63" spans="1:20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35000</v>
      </c>
      <c r="L63" s="138">
        <v>0</v>
      </c>
      <c r="M63" s="32">
        <v>35000</v>
      </c>
      <c r="N63" s="62"/>
      <c r="O63" s="139">
        <v>0</v>
      </c>
      <c r="P63" s="32">
        <v>35000</v>
      </c>
      <c r="Q63" s="97"/>
      <c r="R63" s="32"/>
      <c r="T63" s="182"/>
    </row>
    <row r="64" spans="1:20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  <c r="T64" s="182"/>
    </row>
    <row r="65" spans="1:20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  <c r="T65" s="182"/>
    </row>
    <row r="66" spans="1:20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  <c r="T66" s="182"/>
    </row>
    <row r="67" spans="1:20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  <c r="T67" s="182"/>
    </row>
    <row r="68" spans="1:20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18592937</v>
      </c>
      <c r="L68" s="138">
        <v>0</v>
      </c>
      <c r="M68" s="32">
        <v>18592937</v>
      </c>
      <c r="N68" s="65"/>
      <c r="O68" s="139">
        <v>0</v>
      </c>
      <c r="P68" s="32">
        <v>18592937</v>
      </c>
      <c r="Q68" s="97"/>
      <c r="R68" s="32"/>
      <c r="T68" s="182"/>
    </row>
    <row r="69" spans="1:20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  <c r="T69" s="182"/>
    </row>
    <row r="70" spans="1:20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0</v>
      </c>
      <c r="L70" s="138">
        <v>0</v>
      </c>
      <c r="M70" s="32">
        <v>0</v>
      </c>
      <c r="N70" s="65"/>
      <c r="O70" s="139">
        <v>0</v>
      </c>
      <c r="P70" s="32">
        <v>0</v>
      </c>
      <c r="Q70" s="97"/>
      <c r="R70" s="32"/>
      <c r="T70" s="182"/>
    </row>
    <row r="71" spans="1:20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153408</v>
      </c>
      <c r="L71" s="138">
        <v>0</v>
      </c>
      <c r="M71" s="32">
        <v>153408</v>
      </c>
      <c r="N71" s="65"/>
      <c r="O71" s="139">
        <v>0</v>
      </c>
      <c r="P71" s="32">
        <v>153408</v>
      </c>
      <c r="Q71" s="97"/>
      <c r="R71" s="32"/>
      <c r="T71" s="182"/>
    </row>
    <row r="72" spans="1:20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  <c r="T72" s="182"/>
    </row>
    <row r="73" spans="1:20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  <c r="T73" s="182"/>
    </row>
    <row r="74" spans="1:20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114769755.02</v>
      </c>
      <c r="L74" s="158">
        <v>-4.6566128730773926E-10</v>
      </c>
      <c r="M74" s="17">
        <v>114769755</v>
      </c>
      <c r="N74" s="62"/>
      <c r="O74" s="17">
        <v>16567732</v>
      </c>
      <c r="P74" s="17">
        <v>131337488</v>
      </c>
      <c r="Q74" s="61"/>
      <c r="R74" s="32"/>
      <c r="T74" s="182"/>
    </row>
    <row r="75" spans="1:20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  <c r="T75" s="182"/>
    </row>
    <row r="76" spans="1:20">
      <c r="B76" s="42"/>
      <c r="C76" s="78"/>
      <c r="D76" s="321" t="s">
        <v>222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  <c r="T76" s="182"/>
    </row>
    <row r="77" spans="1:20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  <c r="T77" s="182"/>
    </row>
    <row r="78" spans="1:20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  <c r="T78" s="182"/>
    </row>
    <row r="79" spans="1:20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  <c r="T79" s="182"/>
    </row>
    <row r="80" spans="1:20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  <c r="T80" s="182"/>
    </row>
    <row r="81" spans="1:20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  <c r="T81" s="182"/>
    </row>
    <row r="82" spans="1:20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  <c r="T82" s="182"/>
    </row>
    <row r="83" spans="1:20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  <c r="T83" s="182"/>
    </row>
    <row r="84" spans="1:20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15000</v>
      </c>
      <c r="L84" s="138">
        <v>0</v>
      </c>
      <c r="M84" s="154">
        <v>15000</v>
      </c>
      <c r="N84" s="143"/>
      <c r="O84" s="141">
        <v>0</v>
      </c>
      <c r="P84" s="32">
        <v>15000</v>
      </c>
      <c r="Q84" s="81"/>
      <c r="R84" s="124"/>
      <c r="T84" s="182"/>
    </row>
    <row r="85" spans="1:20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  <c r="T85" s="182"/>
    </row>
    <row r="86" spans="1:20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  <c r="T86" s="182"/>
    </row>
    <row r="87" spans="1:20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  <c r="T87" s="182"/>
    </row>
    <row r="88" spans="1:20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  <c r="T88" s="182"/>
    </row>
    <row r="89" spans="1:20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9706814.7599999998</v>
      </c>
      <c r="L89" s="138">
        <v>0</v>
      </c>
      <c r="M89" s="32">
        <v>9706814.7599999998</v>
      </c>
      <c r="N89" s="62"/>
      <c r="O89" s="139">
        <v>0</v>
      </c>
      <c r="P89" s="32">
        <v>9706815</v>
      </c>
      <c r="Q89" s="97"/>
      <c r="R89" s="32"/>
      <c r="T89" s="182"/>
    </row>
    <row r="90" spans="1:20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117205555</v>
      </c>
      <c r="L90" s="138">
        <v>0</v>
      </c>
      <c r="M90" s="32">
        <v>117205555</v>
      </c>
      <c r="N90" s="62"/>
      <c r="O90" s="139">
        <v>0</v>
      </c>
      <c r="P90" s="32">
        <v>117205555</v>
      </c>
      <c r="Q90" s="97"/>
      <c r="R90" s="32"/>
      <c r="T90" s="182"/>
    </row>
    <row r="91" spans="1:20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60878874</v>
      </c>
      <c r="L91" s="138">
        <v>0</v>
      </c>
      <c r="M91" s="32">
        <v>60878874</v>
      </c>
      <c r="N91" s="62"/>
      <c r="O91" s="139">
        <v>0</v>
      </c>
      <c r="P91" s="32">
        <v>60878874</v>
      </c>
      <c r="Q91" s="97"/>
      <c r="R91" s="32"/>
      <c r="T91" s="182"/>
    </row>
    <row r="92" spans="1:20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23704263</v>
      </c>
      <c r="L92" s="138">
        <v>0</v>
      </c>
      <c r="M92" s="32">
        <v>23704263</v>
      </c>
      <c r="N92" s="65"/>
      <c r="O92" s="139">
        <v>0</v>
      </c>
      <c r="P92" s="32">
        <v>23704263</v>
      </c>
      <c r="Q92" s="97"/>
      <c r="R92" s="32"/>
      <c r="T92" s="182"/>
    </row>
    <row r="93" spans="1:20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5000</v>
      </c>
      <c r="L93" s="151">
        <v>0</v>
      </c>
      <c r="M93" s="145">
        <v>5000</v>
      </c>
      <c r="N93" s="62"/>
      <c r="O93" s="144">
        <v>0</v>
      </c>
      <c r="P93" s="145">
        <v>5000</v>
      </c>
      <c r="Q93" s="97"/>
      <c r="R93" s="32"/>
      <c r="T93" s="182"/>
    </row>
    <row r="94" spans="1:20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  <c r="T94" s="182"/>
    </row>
    <row r="95" spans="1:20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211515506.75999999</v>
      </c>
      <c r="L95" s="69">
        <v>0</v>
      </c>
      <c r="M95" s="93">
        <v>211515507</v>
      </c>
      <c r="N95" s="62"/>
      <c r="O95" s="93">
        <v>0</v>
      </c>
      <c r="P95" s="93">
        <v>211515507</v>
      </c>
      <c r="Q95" s="61"/>
      <c r="R95" s="32"/>
      <c r="T95" s="182"/>
    </row>
    <row r="96" spans="1:20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  <c r="T96" s="182"/>
    </row>
    <row r="97" spans="1:20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326285261.77999997</v>
      </c>
      <c r="L97" s="159">
        <v>-4.6566128730773926E-10</v>
      </c>
      <c r="M97" s="94">
        <v>326285262</v>
      </c>
      <c r="N97" s="67"/>
      <c r="O97" s="17">
        <v>16567732</v>
      </c>
      <c r="P97" s="17">
        <v>342852995</v>
      </c>
      <c r="Q97" s="61"/>
      <c r="R97" s="32"/>
      <c r="T97" s="182"/>
    </row>
    <row r="98" spans="1:20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  <c r="T98" s="182"/>
    </row>
    <row r="99" spans="1:20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  <c r="T99" s="182"/>
    </row>
    <row r="100" spans="1:20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  <c r="T100" s="182"/>
    </row>
    <row r="101" spans="1:20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34211432</v>
      </c>
      <c r="L101" s="138">
        <v>0</v>
      </c>
      <c r="M101" s="32">
        <v>34211432</v>
      </c>
      <c r="N101" s="62"/>
      <c r="O101" s="139">
        <v>0</v>
      </c>
      <c r="P101" s="32">
        <v>34211432</v>
      </c>
      <c r="Q101" s="88"/>
      <c r="R101" s="116"/>
      <c r="T101" s="182"/>
    </row>
    <row r="102" spans="1:20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6385789</v>
      </c>
      <c r="L102" s="138">
        <v>0</v>
      </c>
      <c r="M102" s="32">
        <v>6385789</v>
      </c>
      <c r="N102" s="62"/>
      <c r="O102" s="139">
        <v>0</v>
      </c>
      <c r="P102" s="32">
        <v>6385789</v>
      </c>
      <c r="Q102" s="88"/>
      <c r="R102" s="116"/>
      <c r="T102" s="182"/>
    </row>
    <row r="103" spans="1:20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1064384</v>
      </c>
      <c r="L103" s="138">
        <v>0</v>
      </c>
      <c r="M103" s="32">
        <v>1064384</v>
      </c>
      <c r="N103" s="62"/>
      <c r="O103" s="139">
        <v>0</v>
      </c>
      <c r="P103" s="32">
        <v>1064384</v>
      </c>
      <c r="Q103" s="88"/>
      <c r="R103" s="116"/>
      <c r="T103" s="182"/>
    </row>
    <row r="104" spans="1:20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  <c r="T104" s="182"/>
    </row>
    <row r="105" spans="1:20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  <c r="T105" s="182"/>
    </row>
    <row r="106" spans="1:20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  <c r="T106" s="182"/>
    </row>
    <row r="107" spans="1:20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41661605</v>
      </c>
      <c r="L107" s="153">
        <v>0</v>
      </c>
      <c r="M107" s="134">
        <v>41661605</v>
      </c>
      <c r="N107" s="133"/>
      <c r="O107" s="134">
        <v>0</v>
      </c>
      <c r="P107" s="18">
        <v>41661605</v>
      </c>
      <c r="Q107" s="88"/>
      <c r="R107" s="116"/>
      <c r="T107" s="182"/>
    </row>
    <row r="108" spans="1:20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367946866.77999997</v>
      </c>
      <c r="L108" s="134">
        <v>-4.6566128730773926E-10</v>
      </c>
      <c r="M108" s="134">
        <v>367946867</v>
      </c>
      <c r="N108" s="133"/>
      <c r="O108" s="134">
        <v>16567732</v>
      </c>
      <c r="P108" s="134">
        <v>384514600</v>
      </c>
      <c r="Q108" s="88"/>
      <c r="R108" s="116"/>
      <c r="T108" s="182"/>
    </row>
    <row r="109" spans="1:20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  <c r="T109" s="182"/>
    </row>
    <row r="110" spans="1:20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  <c r="T110" s="182"/>
    </row>
    <row r="111" spans="1:20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695919495.01999998</v>
      </c>
      <c r="L111" s="138">
        <v>0</v>
      </c>
      <c r="M111" s="32">
        <v>695919495.01999998</v>
      </c>
      <c r="N111" s="62"/>
      <c r="O111" s="139">
        <v>0</v>
      </c>
      <c r="P111" s="32">
        <v>695919495</v>
      </c>
      <c r="Q111" s="81"/>
      <c r="R111" s="124"/>
      <c r="T111" s="182"/>
    </row>
    <row r="112" spans="1:20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  <c r="T112" s="182"/>
    </row>
    <row r="113" spans="1:20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  <c r="T113" s="182"/>
    </row>
    <row r="114" spans="1:20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6871391.5099999998</v>
      </c>
      <c r="L114" s="138">
        <v>-6871391.5099999998</v>
      </c>
      <c r="M114" s="32">
        <v>0</v>
      </c>
      <c r="N114" s="62"/>
      <c r="O114" s="139">
        <v>51016636</v>
      </c>
      <c r="P114" s="32">
        <v>51016636</v>
      </c>
      <c r="Q114" s="97"/>
      <c r="R114" s="32"/>
      <c r="T114" s="182"/>
    </row>
    <row r="115" spans="1:20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  <c r="T115" s="182"/>
    </row>
    <row r="116" spans="1:20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130855070.48999999</v>
      </c>
      <c r="M116" s="32">
        <v>130855070.48999999</v>
      </c>
      <c r="N116" s="62"/>
      <c r="O116" s="139">
        <v>0</v>
      </c>
      <c r="P116" s="32">
        <v>130855070</v>
      </c>
      <c r="Q116" s="97"/>
      <c r="R116" s="32"/>
      <c r="T116" s="182"/>
    </row>
    <row r="117" spans="1:20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164685028.59999999</v>
      </c>
      <c r="L117" s="138">
        <v>-123831678.97999999</v>
      </c>
      <c r="M117" s="32">
        <v>40853349.620000005</v>
      </c>
      <c r="N117" s="62"/>
      <c r="O117" s="139">
        <v>0</v>
      </c>
      <c r="P117" s="32">
        <v>40853350</v>
      </c>
      <c r="Q117" s="97"/>
      <c r="R117" s="32"/>
      <c r="T117" s="182"/>
    </row>
    <row r="118" spans="1:20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9815963.379999999</v>
      </c>
      <c r="L118" s="138">
        <v>0</v>
      </c>
      <c r="M118" s="32">
        <v>9815963.379999999</v>
      </c>
      <c r="N118" s="62"/>
      <c r="O118" s="139">
        <v>88282387</v>
      </c>
      <c r="P118" s="32">
        <v>98098350</v>
      </c>
      <c r="Q118" s="97"/>
      <c r="R118" s="32"/>
      <c r="T118" s="182"/>
    </row>
    <row r="119" spans="1:20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565662317.84000003</v>
      </c>
      <c r="L119" s="138">
        <v>0</v>
      </c>
      <c r="M119" s="32">
        <v>565662317.84000003</v>
      </c>
      <c r="N119" s="62"/>
      <c r="O119" s="139">
        <v>0</v>
      </c>
      <c r="P119" s="32">
        <v>565662318</v>
      </c>
      <c r="Q119" s="97"/>
      <c r="R119" s="32"/>
      <c r="T119" s="182"/>
    </row>
    <row r="120" spans="1:20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1854.15</v>
      </c>
      <c r="L120" s="138">
        <v>0</v>
      </c>
      <c r="M120" s="32">
        <v>1854.15</v>
      </c>
      <c r="N120" s="62"/>
      <c r="O120" s="139">
        <v>0</v>
      </c>
      <c r="P120" s="32">
        <v>1854</v>
      </c>
      <c r="Q120" s="97"/>
      <c r="R120" s="32"/>
      <c r="T120" s="182"/>
    </row>
    <row r="121" spans="1:20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  <c r="T121" s="182"/>
    </row>
    <row r="122" spans="1:20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-17476842.530000001</v>
      </c>
      <c r="L122" s="151">
        <v>-152000</v>
      </c>
      <c r="M122" s="145">
        <v>-17628842.530000001</v>
      </c>
      <c r="N122" s="62"/>
      <c r="O122" s="160">
        <v>4721076</v>
      </c>
      <c r="P122" s="145">
        <v>-12907767</v>
      </c>
      <c r="Q122" s="97"/>
      <c r="R122" s="32"/>
      <c r="T122" s="182"/>
    </row>
    <row r="123" spans="1:20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  <c r="T123" s="182"/>
    </row>
    <row r="124" spans="1:20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1425479207.97</v>
      </c>
      <c r="L124" s="159">
        <v>0</v>
      </c>
      <c r="M124" s="94">
        <v>1425479207</v>
      </c>
      <c r="N124" s="67"/>
      <c r="O124" s="94">
        <v>144020099</v>
      </c>
      <c r="P124" s="94">
        <v>1569499306</v>
      </c>
      <c r="Q124" s="61"/>
      <c r="R124" s="32"/>
      <c r="T124" s="182"/>
    </row>
    <row r="125" spans="1:20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  <c r="T125" s="182"/>
    </row>
    <row r="126" spans="1:20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1793426074.75</v>
      </c>
      <c r="L126" s="153">
        <v>-4.6566128730773926E-10</v>
      </c>
      <c r="M126" s="134">
        <v>1793426074</v>
      </c>
      <c r="N126" s="133"/>
      <c r="O126" s="134">
        <v>160587831</v>
      </c>
      <c r="P126" s="134">
        <v>1954013906</v>
      </c>
      <c r="Q126" s="88"/>
      <c r="R126" s="116"/>
      <c r="T126" s="182"/>
    </row>
    <row r="127" spans="1:20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20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-1.7142295837402344E-4</v>
      </c>
      <c r="L130" s="26">
        <v>4.6566128730773926E-10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054" priority="7" operator="notEqual">
      <formula>0</formula>
    </cfRule>
    <cfRule type="containsBlanks" dxfId="1053" priority="8">
      <formula>LEN(TRIM(K12))=0</formula>
    </cfRule>
  </conditionalFormatting>
  <conditionalFormatting sqref="O105">
    <cfRule type="cellIs" dxfId="1052" priority="81" operator="notEqual">
      <formula>0</formula>
    </cfRule>
    <cfRule type="containsBlanks" dxfId="1051" priority="82">
      <formula>LEN(TRIM(O105))=0</formula>
    </cfRule>
  </conditionalFormatting>
  <conditionalFormatting sqref="K11">
    <cfRule type="cellIs" dxfId="1050" priority="57" operator="notEqual">
      <formula>0</formula>
    </cfRule>
    <cfRule type="containsBlanks" dxfId="1049" priority="58">
      <formula>LEN(TRIM(K11))=0</formula>
    </cfRule>
  </conditionalFormatting>
  <conditionalFormatting sqref="P28:P35">
    <cfRule type="cellIs" dxfId="1048" priority="49" operator="notEqual">
      <formula>0</formula>
    </cfRule>
    <cfRule type="containsBlanks" dxfId="1047" priority="50">
      <formula>LEN(TRIM(P28))=0</formula>
    </cfRule>
  </conditionalFormatting>
  <conditionalFormatting sqref="P42:P46">
    <cfRule type="cellIs" dxfId="1046" priority="47" operator="notEqual">
      <formula>0</formula>
    </cfRule>
    <cfRule type="containsBlanks" dxfId="1045" priority="48">
      <formula>LEN(TRIM(P42))=0</formula>
    </cfRule>
  </conditionalFormatting>
  <conditionalFormatting sqref="P53:P61">
    <cfRule type="cellIs" dxfId="1044" priority="45" operator="notEqual">
      <formula>0</formula>
    </cfRule>
    <cfRule type="containsBlanks" dxfId="1043" priority="46">
      <formula>LEN(TRIM(P53))=0</formula>
    </cfRule>
  </conditionalFormatting>
  <conditionalFormatting sqref="P63:P72">
    <cfRule type="cellIs" dxfId="1042" priority="43" operator="notEqual">
      <formula>0</formula>
    </cfRule>
    <cfRule type="containsBlanks" dxfId="1041" priority="44">
      <formula>LEN(TRIM(P63))=0</formula>
    </cfRule>
  </conditionalFormatting>
  <conditionalFormatting sqref="P84:P93">
    <cfRule type="cellIs" dxfId="1040" priority="41" operator="notEqual">
      <formula>0</formula>
    </cfRule>
    <cfRule type="containsBlanks" dxfId="1039" priority="42">
      <formula>LEN(TRIM(P84))=0</formula>
    </cfRule>
  </conditionalFormatting>
  <conditionalFormatting sqref="P100:P105">
    <cfRule type="cellIs" dxfId="1038" priority="39" operator="notEqual">
      <formula>0</formula>
    </cfRule>
    <cfRule type="containsBlanks" dxfId="1037" priority="40">
      <formula>LEN(TRIM(P100))=0</formula>
    </cfRule>
  </conditionalFormatting>
  <conditionalFormatting sqref="P114">
    <cfRule type="cellIs" dxfId="1036" priority="35" operator="notEqual">
      <formula>0</formula>
    </cfRule>
    <cfRule type="containsBlanks" dxfId="1035" priority="36">
      <formula>LEN(TRIM(P114))=0</formula>
    </cfRule>
  </conditionalFormatting>
  <conditionalFormatting sqref="P116:P121">
    <cfRule type="cellIs" dxfId="1034" priority="33" operator="notEqual">
      <formula>0</formula>
    </cfRule>
    <cfRule type="containsBlanks" dxfId="1033" priority="34">
      <formula>LEN(TRIM(P116))=0</formula>
    </cfRule>
  </conditionalFormatting>
  <conditionalFormatting sqref="P122">
    <cfRule type="cellIs" dxfId="1032" priority="31" operator="notEqual">
      <formula>0</formula>
    </cfRule>
    <cfRule type="containsBlanks" dxfId="1031" priority="32">
      <formula>LEN(TRIM(P122))=0</formula>
    </cfRule>
  </conditionalFormatting>
  <conditionalFormatting sqref="P12:P22">
    <cfRule type="cellIs" dxfId="1030" priority="29" operator="notEqual">
      <formula>0</formula>
    </cfRule>
    <cfRule type="containsBlanks" dxfId="1029" priority="30">
      <formula>LEN(TRIM(P12))=0</formula>
    </cfRule>
  </conditionalFormatting>
  <conditionalFormatting sqref="P23">
    <cfRule type="cellIs" dxfId="1028" priority="27" operator="notEqual">
      <formula>0</formula>
    </cfRule>
    <cfRule type="containsBlanks" dxfId="1027" priority="28">
      <formula>LEN(TRIM(P23))=0</formula>
    </cfRule>
  </conditionalFormatting>
  <conditionalFormatting sqref="M12">
    <cfRule type="cellIs" dxfId="1026" priority="25" operator="notEqual">
      <formula>0</formula>
    </cfRule>
    <cfRule type="containsBlanks" dxfId="1025" priority="26">
      <formula>LEN(TRIM(M12))=0</formula>
    </cfRule>
  </conditionalFormatting>
  <conditionalFormatting sqref="L13:L22">
    <cfRule type="cellIs" dxfId="1024" priority="23" operator="notEqual">
      <formula>0</formula>
    </cfRule>
    <cfRule type="containsBlanks" dxfId="1023" priority="24">
      <formula>LEN(TRIM(L13))=0</formula>
    </cfRule>
  </conditionalFormatting>
  <conditionalFormatting sqref="L23">
    <cfRule type="cellIs" dxfId="1022" priority="21" operator="notEqual">
      <formula>0</formula>
    </cfRule>
    <cfRule type="containsBlanks" dxfId="1021" priority="22">
      <formula>LEN(TRIM(L23))=0</formula>
    </cfRule>
  </conditionalFormatting>
  <conditionalFormatting sqref="L29:L35">
    <cfRule type="cellIs" dxfId="1020" priority="19" operator="notEqual">
      <formula>0</formula>
    </cfRule>
    <cfRule type="containsBlanks" dxfId="1019" priority="20">
      <formula>LEN(TRIM(L29))=0</formula>
    </cfRule>
  </conditionalFormatting>
  <conditionalFormatting sqref="O104">
    <cfRule type="cellIs" dxfId="1018" priority="17" operator="notEqual">
      <formula>0</formula>
    </cfRule>
    <cfRule type="containsBlanks" dxfId="1017" priority="18">
      <formula>LEN(TRIM(O104))=0</formula>
    </cfRule>
  </conditionalFormatting>
  <conditionalFormatting sqref="K28:K35 K13:K23 K53:K72">
    <cfRule type="cellIs" dxfId="1016" priority="15" operator="notEqual">
      <formula>0</formula>
    </cfRule>
    <cfRule type="containsBlanks" dxfId="1015" priority="16">
      <formula>LEN(TRIM(K13))=0</formula>
    </cfRule>
  </conditionalFormatting>
  <conditionalFormatting sqref="K100:K105">
    <cfRule type="cellIs" dxfId="1014" priority="1" operator="notEqual">
      <formula>0</formula>
    </cfRule>
    <cfRule type="containsBlanks" dxfId="1013" priority="2">
      <formula>LEN(TRIM(K100))=0</formula>
    </cfRule>
  </conditionalFormatting>
  <conditionalFormatting sqref="O114 M114 O12:O23 M111 O116:O121 O111 O84:O93 M84:M93 M116:M122 M28:M35 O28:O35 M13:M23 O53:O72 M53:M72">
    <cfRule type="cellIs" dxfId="1012" priority="108" operator="notEqual">
      <formula>0</formula>
    </cfRule>
    <cfRule type="containsBlanks" dxfId="1011" priority="109">
      <formula>LEN(TRIM(M12))=0</formula>
    </cfRule>
  </conditionalFormatting>
  <conditionalFormatting sqref="O12">
    <cfRule type="cellIs" dxfId="1010" priority="107" operator="notEqual">
      <formula>O25</formula>
    </cfRule>
  </conditionalFormatting>
  <conditionalFormatting sqref="M53">
    <cfRule type="cellIs" dxfId="1009" priority="106" operator="notEqual">
      <formula>M74</formula>
    </cfRule>
  </conditionalFormatting>
  <conditionalFormatting sqref="O53">
    <cfRule type="cellIs" dxfId="1008" priority="105" operator="notEqual">
      <formula>O74</formula>
    </cfRule>
  </conditionalFormatting>
  <conditionalFormatting sqref="M84:M91">
    <cfRule type="cellIs" dxfId="1007" priority="104" operator="notEqual">
      <formula>M95</formula>
    </cfRule>
  </conditionalFormatting>
  <conditionalFormatting sqref="O84">
    <cfRule type="cellIs" dxfId="1006" priority="103" operator="notEqual">
      <formula>O97</formula>
    </cfRule>
  </conditionalFormatting>
  <conditionalFormatting sqref="M130 O130">
    <cfRule type="cellIs" dxfId="1005" priority="93" operator="notEqual">
      <formula>0</formula>
    </cfRule>
    <cfRule type="cellIs" dxfId="1004" priority="94" operator="equal">
      <formula>0</formula>
    </cfRule>
  </conditionalFormatting>
  <conditionalFormatting sqref="P62">
    <cfRule type="cellIs" dxfId="1003" priority="87" operator="notEqual">
      <formula>0</formula>
    </cfRule>
    <cfRule type="containsBlanks" dxfId="1002" priority="88">
      <formula>LEN(TRIM(P62))=0</formula>
    </cfRule>
  </conditionalFormatting>
  <conditionalFormatting sqref="P130">
    <cfRule type="cellIs" dxfId="1001" priority="85" operator="notEqual">
      <formula>0</formula>
    </cfRule>
    <cfRule type="cellIs" dxfId="1000" priority="86" operator="equal">
      <formula>0</formula>
    </cfRule>
  </conditionalFormatting>
  <conditionalFormatting sqref="M46 O46">
    <cfRule type="cellIs" dxfId="999" priority="83" operator="notEqual">
      <formula>0</formula>
    </cfRule>
    <cfRule type="containsBlanks" dxfId="998" priority="84">
      <formula>LEN(TRIM(M46))=0</formula>
    </cfRule>
  </conditionalFormatting>
  <conditionalFormatting sqref="O42:O45 M42:M45">
    <cfRule type="cellIs" dxfId="997" priority="79" operator="notEqual">
      <formula>0</formula>
    </cfRule>
    <cfRule type="containsBlanks" dxfId="996" priority="80">
      <formula>LEN(TRIM(M42))=0</formula>
    </cfRule>
  </conditionalFormatting>
  <conditionalFormatting sqref="O100:O103 M100:M105">
    <cfRule type="cellIs" dxfId="995" priority="77" operator="notEqual">
      <formula>0</formula>
    </cfRule>
    <cfRule type="containsBlanks" dxfId="994" priority="78">
      <formula>LEN(TRIM(M100))=0</formula>
    </cfRule>
  </conditionalFormatting>
  <conditionalFormatting sqref="K11">
    <cfRule type="cellIs" dxfId="993" priority="56" operator="notEqual">
      <formula>K24</formula>
    </cfRule>
  </conditionalFormatting>
  <conditionalFormatting sqref="K130">
    <cfRule type="cellIs" dxfId="992" priority="54" operator="notEqual">
      <formula>0</formula>
    </cfRule>
    <cfRule type="cellIs" dxfId="991" priority="55" operator="equal">
      <formula>0</formula>
    </cfRule>
  </conditionalFormatting>
  <conditionalFormatting sqref="L130">
    <cfRule type="cellIs" dxfId="990" priority="52" operator="notEqual">
      <formula>0</formula>
    </cfRule>
    <cfRule type="cellIs" dxfId="989" priority="53" operator="equal">
      <formula>0</formula>
    </cfRule>
  </conditionalFormatting>
  <conditionalFormatting sqref="M13:M23">
    <cfRule type="cellIs" dxfId="988" priority="51" operator="notEqual">
      <formula>M26</formula>
    </cfRule>
  </conditionalFormatting>
  <conditionalFormatting sqref="P111">
    <cfRule type="cellIs" dxfId="987" priority="37" operator="notEqual">
      <formula>0</formula>
    </cfRule>
    <cfRule type="containsBlanks" dxfId="986" priority="38">
      <formula>LEN(TRIM(P111))=0</formula>
    </cfRule>
  </conditionalFormatting>
  <conditionalFormatting sqref="M92:M93">
    <cfRule type="cellIs" dxfId="985" priority="110" operator="notEqual">
      <formula>M105</formula>
    </cfRule>
  </conditionalFormatting>
  <conditionalFormatting sqref="K53">
    <cfRule type="cellIs" dxfId="984" priority="14" operator="notEqual">
      <formula>K74</formula>
    </cfRule>
  </conditionalFormatting>
  <conditionalFormatting sqref="K46">
    <cfRule type="cellIs" dxfId="983" priority="12" operator="notEqual">
      <formula>0</formula>
    </cfRule>
    <cfRule type="containsBlanks" dxfId="982" priority="13">
      <formula>LEN(TRIM(K46))=0</formula>
    </cfRule>
  </conditionalFormatting>
  <conditionalFormatting sqref="K42:K45">
    <cfRule type="cellIs" dxfId="981" priority="10" operator="notEqual">
      <formula>0</formula>
    </cfRule>
    <cfRule type="containsBlanks" dxfId="980" priority="11">
      <formula>LEN(TRIM(K42))=0</formula>
    </cfRule>
  </conditionalFormatting>
  <conditionalFormatting sqref="K13:K23">
    <cfRule type="cellIs" dxfId="979" priority="9" operator="notEqual">
      <formula>K26</formula>
    </cfRule>
  </conditionalFormatting>
  <conditionalFormatting sqref="K114 K111 K84:K93 K116:K122">
    <cfRule type="cellIs" dxfId="978" priority="4" operator="notEqual">
      <formula>0</formula>
    </cfRule>
    <cfRule type="containsBlanks" dxfId="977" priority="5">
      <formula>LEN(TRIM(K84))=0</formula>
    </cfRule>
  </conditionalFormatting>
  <conditionalFormatting sqref="K84:K91">
    <cfRule type="cellIs" dxfId="976" priority="3" operator="notEqual">
      <formula>K95</formula>
    </cfRule>
  </conditionalFormatting>
  <conditionalFormatting sqref="K92:K93">
    <cfRule type="cellIs" dxfId="97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4"/>
  <sheetViews>
    <sheetView showGridLines="0"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42578125" style="35" hidden="1" customWidth="1"/>
    <col min="2" max="2" width="5.28515625" style="39" hidden="1" customWidth="1"/>
    <col min="3" max="3" width="10" style="39" hidden="1" customWidth="1"/>
    <col min="4" max="4" width="14.8554687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20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20" ht="15" customHeight="1">
      <c r="B3" s="37"/>
      <c r="C3" s="89"/>
      <c r="D3" s="318" t="s">
        <v>221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T3" s="98"/>
    </row>
    <row r="4" spans="1:20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20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20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20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20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20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20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0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0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4239123.93</v>
      </c>
      <c r="L12" s="142">
        <v>0</v>
      </c>
      <c r="M12" s="32">
        <v>4239123.93</v>
      </c>
      <c r="N12" s="143"/>
      <c r="O12" s="141">
        <v>268325</v>
      </c>
      <c r="P12" s="32">
        <v>4507449</v>
      </c>
      <c r="Q12" s="81"/>
      <c r="R12" s="124"/>
    </row>
    <row r="13" spans="1:20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373747.57000000018</v>
      </c>
      <c r="L13" s="139">
        <v>0</v>
      </c>
      <c r="M13" s="32">
        <v>373747.57000000018</v>
      </c>
      <c r="N13" s="61"/>
      <c r="O13" s="139">
        <v>0</v>
      </c>
      <c r="P13" s="32">
        <v>373748</v>
      </c>
      <c r="Q13" s="97"/>
      <c r="R13" s="32"/>
    </row>
    <row r="14" spans="1:20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3800950</v>
      </c>
      <c r="P14" s="32">
        <v>3800950</v>
      </c>
      <c r="Q14" s="97"/>
      <c r="R14" s="32"/>
    </row>
    <row r="15" spans="1:20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20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96667.410000000178</v>
      </c>
      <c r="L16" s="139">
        <v>0</v>
      </c>
      <c r="M16" s="32">
        <v>96667.410000000178</v>
      </c>
      <c r="N16" s="61"/>
      <c r="O16" s="139">
        <v>11676</v>
      </c>
      <c r="P16" s="32">
        <v>108343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75418.209999999992</v>
      </c>
      <c r="L18" s="139">
        <v>0</v>
      </c>
      <c r="M18" s="32">
        <v>75418.209999999992</v>
      </c>
      <c r="N18" s="61"/>
      <c r="O18" s="139">
        <v>0</v>
      </c>
      <c r="P18" s="32">
        <v>75418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63359.45</v>
      </c>
      <c r="L20" s="139">
        <v>0</v>
      </c>
      <c r="M20" s="32">
        <v>63359.45</v>
      </c>
      <c r="N20" s="61"/>
      <c r="O20" s="139">
        <v>0</v>
      </c>
      <c r="P20" s="32">
        <v>63359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3728.44</v>
      </c>
      <c r="L21" s="139">
        <v>0</v>
      </c>
      <c r="M21" s="32">
        <v>3728.44</v>
      </c>
      <c r="N21" s="61"/>
      <c r="O21" s="139">
        <v>0</v>
      </c>
      <c r="P21" s="32">
        <v>3728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78">
        <v>4852045.0100000007</v>
      </c>
      <c r="L25" s="146">
        <v>0</v>
      </c>
      <c r="M25" s="147">
        <v>4852045</v>
      </c>
      <c r="N25" s="62"/>
      <c r="O25" s="147">
        <v>4080951</v>
      </c>
      <c r="P25" s="147">
        <v>8932995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3160843.9000000004</v>
      </c>
      <c r="L28" s="148">
        <v>0</v>
      </c>
      <c r="M28" s="32">
        <v>3160843.9000000004</v>
      </c>
      <c r="N28" s="61"/>
      <c r="O28" s="139">
        <v>0</v>
      </c>
      <c r="P28" s="32">
        <v>3160844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20577328.400000002</v>
      </c>
      <c r="L33" s="139">
        <v>0</v>
      </c>
      <c r="M33" s="32">
        <v>20577328.400000002</v>
      </c>
      <c r="N33" s="61"/>
      <c r="O33" s="139">
        <v>0</v>
      </c>
      <c r="P33" s="32">
        <v>20577328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1157391.97</v>
      </c>
      <c r="L34" s="139">
        <v>0</v>
      </c>
      <c r="M34" s="32">
        <v>1157391.97</v>
      </c>
      <c r="N34" s="61"/>
      <c r="O34" s="139">
        <v>28560</v>
      </c>
      <c r="P34" s="32">
        <v>1185952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24895564.270000003</v>
      </c>
      <c r="L37" s="146">
        <v>0</v>
      </c>
      <c r="M37" s="69">
        <v>24895564</v>
      </c>
      <c r="N37" s="61"/>
      <c r="O37" s="69">
        <v>28560</v>
      </c>
      <c r="P37" s="69">
        <v>24924124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64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75">
        <v>29747609.280000005</v>
      </c>
      <c r="L39" s="150">
        <v>0</v>
      </c>
      <c r="M39" s="94">
        <v>29747609</v>
      </c>
      <c r="N39" s="67"/>
      <c r="O39" s="17">
        <v>4109511</v>
      </c>
      <c r="P39" s="17">
        <v>33857119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2938231.55</v>
      </c>
      <c r="L43" s="138">
        <v>0</v>
      </c>
      <c r="M43" s="32">
        <v>2938231.55</v>
      </c>
      <c r="N43" s="61"/>
      <c r="O43" s="139">
        <v>0</v>
      </c>
      <c r="P43" s="32">
        <v>2938232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355728</v>
      </c>
      <c r="L44" s="138">
        <v>0</v>
      </c>
      <c r="M44" s="32">
        <v>355728</v>
      </c>
      <c r="N44" s="61"/>
      <c r="O44" s="139">
        <v>0</v>
      </c>
      <c r="P44" s="32">
        <v>355728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17326</v>
      </c>
      <c r="L45" s="138">
        <v>0</v>
      </c>
      <c r="M45" s="32">
        <v>17326</v>
      </c>
      <c r="N45" s="61"/>
      <c r="O45" s="139">
        <v>0</v>
      </c>
      <c r="P45" s="32">
        <v>17326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32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6">
        <v>3311285.55</v>
      </c>
      <c r="L48" s="153">
        <v>0</v>
      </c>
      <c r="M48" s="134">
        <v>3311286</v>
      </c>
      <c r="N48" s="133"/>
      <c r="O48" s="134">
        <v>0</v>
      </c>
      <c r="P48" s="134">
        <v>3311286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6">
        <v>33058894.830000006</v>
      </c>
      <c r="L49" s="153">
        <v>0</v>
      </c>
      <c r="M49" s="134">
        <v>33058895</v>
      </c>
      <c r="N49" s="133"/>
      <c r="O49" s="134">
        <v>4109511</v>
      </c>
      <c r="P49" s="17">
        <v>37168405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39654.39</v>
      </c>
      <c r="L53" s="138">
        <v>0</v>
      </c>
      <c r="M53" s="154">
        <v>39654.39</v>
      </c>
      <c r="N53" s="143"/>
      <c r="O53" s="141">
        <v>36</v>
      </c>
      <c r="P53" s="32">
        <v>39690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362577.49999999994</v>
      </c>
      <c r="L55" s="138">
        <v>0</v>
      </c>
      <c r="M55" s="32">
        <v>362577.49999999994</v>
      </c>
      <c r="N55" s="62"/>
      <c r="O55" s="139">
        <v>0</v>
      </c>
      <c r="P55" s="32">
        <v>362578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0</v>
      </c>
      <c r="L59" s="138">
        <v>0</v>
      </c>
      <c r="M59" s="32">
        <v>0</v>
      </c>
      <c r="N59" s="62"/>
      <c r="O59" s="139">
        <v>0</v>
      </c>
      <c r="P59" s="32">
        <v>0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96826.079999999885</v>
      </c>
      <c r="L61" s="138">
        <v>0</v>
      </c>
      <c r="M61" s="32">
        <v>96826.079999999885</v>
      </c>
      <c r="N61" s="62"/>
      <c r="O61" s="139">
        <v>0</v>
      </c>
      <c r="P61" s="32">
        <v>96826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0</v>
      </c>
      <c r="L68" s="138">
        <v>0</v>
      </c>
      <c r="M68" s="32">
        <v>0</v>
      </c>
      <c r="N68" s="65"/>
      <c r="O68" s="139">
        <v>0</v>
      </c>
      <c r="P68" s="32">
        <v>0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0</v>
      </c>
      <c r="L70" s="138">
        <v>0</v>
      </c>
      <c r="M70" s="32">
        <v>0</v>
      </c>
      <c r="N70" s="65"/>
      <c r="O70" s="139">
        <v>0</v>
      </c>
      <c r="P70" s="32">
        <v>0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17326</v>
      </c>
      <c r="L71" s="138">
        <v>0</v>
      </c>
      <c r="M71" s="32">
        <v>17326</v>
      </c>
      <c r="N71" s="65"/>
      <c r="O71" s="139">
        <v>0</v>
      </c>
      <c r="P71" s="32">
        <v>17326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9">
        <v>516383.96999999986</v>
      </c>
      <c r="L74" s="158">
        <v>0</v>
      </c>
      <c r="M74" s="17">
        <v>516384</v>
      </c>
      <c r="N74" s="62"/>
      <c r="O74" s="17">
        <v>36</v>
      </c>
      <c r="P74" s="17">
        <v>516420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221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794679.16999999993</v>
      </c>
      <c r="L89" s="138">
        <v>0</v>
      </c>
      <c r="M89" s="32">
        <v>794679.16999999993</v>
      </c>
      <c r="N89" s="62"/>
      <c r="O89" s="139">
        <v>0</v>
      </c>
      <c r="P89" s="32">
        <v>794679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3626009</v>
      </c>
      <c r="L90" s="138">
        <v>0</v>
      </c>
      <c r="M90" s="32">
        <v>3626009</v>
      </c>
      <c r="N90" s="62"/>
      <c r="O90" s="139">
        <v>0</v>
      </c>
      <c r="P90" s="32">
        <v>3626009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1592386</v>
      </c>
      <c r="L91" s="138">
        <v>0</v>
      </c>
      <c r="M91" s="32">
        <v>1592386</v>
      </c>
      <c r="N91" s="62"/>
      <c r="O91" s="139">
        <v>0</v>
      </c>
      <c r="P91" s="32">
        <v>1592386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167494</v>
      </c>
      <c r="L92" s="138">
        <v>0</v>
      </c>
      <c r="M92" s="32">
        <v>167494</v>
      </c>
      <c r="N92" s="65"/>
      <c r="O92" s="139">
        <v>0</v>
      </c>
      <c r="P92" s="32">
        <v>167494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181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164">
        <v>6180568.1699999999</v>
      </c>
      <c r="L95" s="69">
        <v>0</v>
      </c>
      <c r="M95" s="93">
        <v>6180568</v>
      </c>
      <c r="N95" s="62"/>
      <c r="O95" s="93">
        <v>0</v>
      </c>
      <c r="P95" s="93">
        <v>6180568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6696952.1399999997</v>
      </c>
      <c r="L97" s="159">
        <v>0</v>
      </c>
      <c r="M97" s="94">
        <v>6696952</v>
      </c>
      <c r="N97" s="67"/>
      <c r="O97" s="17">
        <v>36</v>
      </c>
      <c r="P97" s="17">
        <v>6696988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1182710</v>
      </c>
      <c r="L101" s="138">
        <v>0</v>
      </c>
      <c r="M101" s="32">
        <v>1182710</v>
      </c>
      <c r="N101" s="62"/>
      <c r="O101" s="139">
        <v>0</v>
      </c>
      <c r="P101" s="32">
        <v>1182710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246728</v>
      </c>
      <c r="L102" s="138">
        <v>0</v>
      </c>
      <c r="M102" s="32">
        <v>246728</v>
      </c>
      <c r="N102" s="62"/>
      <c r="O102" s="139">
        <v>0</v>
      </c>
      <c r="P102" s="32">
        <v>246728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9236</v>
      </c>
      <c r="L103" s="138">
        <v>0</v>
      </c>
      <c r="M103" s="32">
        <v>9236</v>
      </c>
      <c r="N103" s="62"/>
      <c r="O103" s="139">
        <v>0</v>
      </c>
      <c r="P103" s="32">
        <v>9236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1438674</v>
      </c>
      <c r="L107" s="153">
        <v>0</v>
      </c>
      <c r="M107" s="134">
        <v>1438674</v>
      </c>
      <c r="N107" s="133"/>
      <c r="O107" s="134">
        <v>0</v>
      </c>
      <c r="P107" s="18">
        <v>1438674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8135626.1399999997</v>
      </c>
      <c r="L108" s="134">
        <v>0</v>
      </c>
      <c r="M108" s="134">
        <v>8135626</v>
      </c>
      <c r="N108" s="133"/>
      <c r="O108" s="134">
        <v>36</v>
      </c>
      <c r="P108" s="134">
        <v>8135662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21734720.360000003</v>
      </c>
      <c r="L111" s="138">
        <v>0</v>
      </c>
      <c r="M111" s="32">
        <v>21734720.360000003</v>
      </c>
      <c r="N111" s="62"/>
      <c r="O111" s="139">
        <v>0</v>
      </c>
      <c r="P111" s="32">
        <v>21734720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1863945</v>
      </c>
      <c r="P114" s="32">
        <v>1863945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52023.520000000004</v>
      </c>
      <c r="L117" s="138">
        <v>0</v>
      </c>
      <c r="M117" s="32">
        <v>52023.520000000004</v>
      </c>
      <c r="N117" s="62"/>
      <c r="O117" s="139">
        <v>2041419</v>
      </c>
      <c r="P117" s="32">
        <v>2093443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39651.129999999997</v>
      </c>
      <c r="L118" s="138">
        <v>0</v>
      </c>
      <c r="M118" s="32">
        <v>39651.129999999997</v>
      </c>
      <c r="N118" s="62"/>
      <c r="O118" s="139">
        <v>0</v>
      </c>
      <c r="P118" s="32">
        <v>39651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3216424.86</v>
      </c>
      <c r="L119" s="138">
        <v>0</v>
      </c>
      <c r="M119" s="32">
        <v>3216424.86</v>
      </c>
      <c r="N119" s="62"/>
      <c r="O119" s="139">
        <v>0</v>
      </c>
      <c r="P119" s="32">
        <v>3216425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-119551.18</v>
      </c>
      <c r="L122" s="151">
        <v>0</v>
      </c>
      <c r="M122" s="145">
        <v>-119551.18</v>
      </c>
      <c r="N122" s="62"/>
      <c r="O122" s="160">
        <v>204111</v>
      </c>
      <c r="P122" s="145">
        <v>84559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181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24923268.690000001</v>
      </c>
      <c r="L124" s="159">
        <v>0</v>
      </c>
      <c r="M124" s="94">
        <v>24923269</v>
      </c>
      <c r="N124" s="67"/>
      <c r="O124" s="94">
        <v>4109475</v>
      </c>
      <c r="P124" s="94">
        <v>29032743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33058894.830000002</v>
      </c>
      <c r="L126" s="153">
        <v>0</v>
      </c>
      <c r="M126" s="134">
        <v>33058895</v>
      </c>
      <c r="N126" s="133"/>
      <c r="O126" s="134">
        <v>4109511</v>
      </c>
      <c r="P126" s="134">
        <v>37168405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974" priority="7" operator="notEqual">
      <formula>0</formula>
    </cfRule>
    <cfRule type="containsBlanks" dxfId="973" priority="8">
      <formula>LEN(TRIM(K12))=0</formula>
    </cfRule>
  </conditionalFormatting>
  <conditionalFormatting sqref="O105">
    <cfRule type="cellIs" dxfId="972" priority="81" operator="notEqual">
      <formula>0</formula>
    </cfRule>
    <cfRule type="containsBlanks" dxfId="971" priority="82">
      <formula>LEN(TRIM(O105))=0</formula>
    </cfRule>
  </conditionalFormatting>
  <conditionalFormatting sqref="K11">
    <cfRule type="cellIs" dxfId="970" priority="57" operator="notEqual">
      <formula>0</formula>
    </cfRule>
    <cfRule type="containsBlanks" dxfId="969" priority="58">
      <formula>LEN(TRIM(K11))=0</formula>
    </cfRule>
  </conditionalFormatting>
  <conditionalFormatting sqref="P28:P35">
    <cfRule type="cellIs" dxfId="968" priority="49" operator="notEqual">
      <formula>0</formula>
    </cfRule>
    <cfRule type="containsBlanks" dxfId="967" priority="50">
      <formula>LEN(TRIM(P28))=0</formula>
    </cfRule>
  </conditionalFormatting>
  <conditionalFormatting sqref="P42:P46">
    <cfRule type="cellIs" dxfId="966" priority="47" operator="notEqual">
      <formula>0</formula>
    </cfRule>
    <cfRule type="containsBlanks" dxfId="965" priority="48">
      <formula>LEN(TRIM(P42))=0</formula>
    </cfRule>
  </conditionalFormatting>
  <conditionalFormatting sqref="P53:P61">
    <cfRule type="cellIs" dxfId="964" priority="45" operator="notEqual">
      <formula>0</formula>
    </cfRule>
    <cfRule type="containsBlanks" dxfId="963" priority="46">
      <formula>LEN(TRIM(P53))=0</formula>
    </cfRule>
  </conditionalFormatting>
  <conditionalFormatting sqref="P63:P72">
    <cfRule type="cellIs" dxfId="962" priority="43" operator="notEqual">
      <formula>0</formula>
    </cfRule>
    <cfRule type="containsBlanks" dxfId="961" priority="44">
      <formula>LEN(TRIM(P63))=0</formula>
    </cfRule>
  </conditionalFormatting>
  <conditionalFormatting sqref="P84:P93">
    <cfRule type="cellIs" dxfId="960" priority="41" operator="notEqual">
      <formula>0</formula>
    </cfRule>
    <cfRule type="containsBlanks" dxfId="959" priority="42">
      <formula>LEN(TRIM(P84))=0</formula>
    </cfRule>
  </conditionalFormatting>
  <conditionalFormatting sqref="P100:P105">
    <cfRule type="cellIs" dxfId="958" priority="39" operator="notEqual">
      <formula>0</formula>
    </cfRule>
    <cfRule type="containsBlanks" dxfId="957" priority="40">
      <formula>LEN(TRIM(P100))=0</formula>
    </cfRule>
  </conditionalFormatting>
  <conditionalFormatting sqref="P114">
    <cfRule type="cellIs" dxfId="956" priority="35" operator="notEqual">
      <formula>0</formula>
    </cfRule>
    <cfRule type="containsBlanks" dxfId="955" priority="36">
      <formula>LEN(TRIM(P114))=0</formula>
    </cfRule>
  </conditionalFormatting>
  <conditionalFormatting sqref="P116:P121">
    <cfRule type="cellIs" dxfId="954" priority="33" operator="notEqual">
      <formula>0</formula>
    </cfRule>
    <cfRule type="containsBlanks" dxfId="953" priority="34">
      <formula>LEN(TRIM(P116))=0</formula>
    </cfRule>
  </conditionalFormatting>
  <conditionalFormatting sqref="P122">
    <cfRule type="cellIs" dxfId="952" priority="31" operator="notEqual">
      <formula>0</formula>
    </cfRule>
    <cfRule type="containsBlanks" dxfId="951" priority="32">
      <formula>LEN(TRIM(P122))=0</formula>
    </cfRule>
  </conditionalFormatting>
  <conditionalFormatting sqref="P12:P22">
    <cfRule type="cellIs" dxfId="950" priority="29" operator="notEqual">
      <formula>0</formula>
    </cfRule>
    <cfRule type="containsBlanks" dxfId="949" priority="30">
      <formula>LEN(TRIM(P12))=0</formula>
    </cfRule>
  </conditionalFormatting>
  <conditionalFormatting sqref="P23">
    <cfRule type="cellIs" dxfId="948" priority="27" operator="notEqual">
      <formula>0</formula>
    </cfRule>
    <cfRule type="containsBlanks" dxfId="947" priority="28">
      <formula>LEN(TRIM(P23))=0</formula>
    </cfRule>
  </conditionalFormatting>
  <conditionalFormatting sqref="M12">
    <cfRule type="cellIs" dxfId="946" priority="25" operator="notEqual">
      <formula>0</formula>
    </cfRule>
    <cfRule type="containsBlanks" dxfId="945" priority="26">
      <formula>LEN(TRIM(M12))=0</formula>
    </cfRule>
  </conditionalFormatting>
  <conditionalFormatting sqref="L13:L22">
    <cfRule type="cellIs" dxfId="944" priority="23" operator="notEqual">
      <formula>0</formula>
    </cfRule>
    <cfRule type="containsBlanks" dxfId="943" priority="24">
      <formula>LEN(TRIM(L13))=0</formula>
    </cfRule>
  </conditionalFormatting>
  <conditionalFormatting sqref="L23">
    <cfRule type="cellIs" dxfId="942" priority="21" operator="notEqual">
      <formula>0</formula>
    </cfRule>
    <cfRule type="containsBlanks" dxfId="941" priority="22">
      <formula>LEN(TRIM(L23))=0</formula>
    </cfRule>
  </conditionalFormatting>
  <conditionalFormatting sqref="L29:L35">
    <cfRule type="cellIs" dxfId="940" priority="19" operator="notEqual">
      <formula>0</formula>
    </cfRule>
    <cfRule type="containsBlanks" dxfId="939" priority="20">
      <formula>LEN(TRIM(L29))=0</formula>
    </cfRule>
  </conditionalFormatting>
  <conditionalFormatting sqref="O104">
    <cfRule type="cellIs" dxfId="938" priority="17" operator="notEqual">
      <formula>0</formula>
    </cfRule>
    <cfRule type="containsBlanks" dxfId="937" priority="18">
      <formula>LEN(TRIM(O104))=0</formula>
    </cfRule>
  </conditionalFormatting>
  <conditionalFormatting sqref="K28:K35 K13:K23 K53:K72">
    <cfRule type="cellIs" dxfId="936" priority="15" operator="notEqual">
      <formula>0</formula>
    </cfRule>
    <cfRule type="containsBlanks" dxfId="935" priority="16">
      <formula>LEN(TRIM(K13))=0</formula>
    </cfRule>
  </conditionalFormatting>
  <conditionalFormatting sqref="K100:K105">
    <cfRule type="cellIs" dxfId="934" priority="1" operator="notEqual">
      <formula>0</formula>
    </cfRule>
    <cfRule type="containsBlanks" dxfId="933" priority="2">
      <formula>LEN(TRIM(K100))=0</formula>
    </cfRule>
  </conditionalFormatting>
  <conditionalFormatting sqref="O114 M114 O12:O23 M111 O116:O121 O111 O84:O93 M84:M93 M116:M122 M28:M35 O28:O35 M13:M23 O53:O72 M53:M72">
    <cfRule type="cellIs" dxfId="932" priority="108" operator="notEqual">
      <formula>0</formula>
    </cfRule>
    <cfRule type="containsBlanks" dxfId="931" priority="109">
      <formula>LEN(TRIM(M12))=0</formula>
    </cfRule>
  </conditionalFormatting>
  <conditionalFormatting sqref="O12">
    <cfRule type="cellIs" dxfId="930" priority="107" operator="notEqual">
      <formula>O25</formula>
    </cfRule>
  </conditionalFormatting>
  <conditionalFormatting sqref="M53">
    <cfRule type="cellIs" dxfId="929" priority="106" operator="notEqual">
      <formula>M74</formula>
    </cfRule>
  </conditionalFormatting>
  <conditionalFormatting sqref="O53">
    <cfRule type="cellIs" dxfId="928" priority="105" operator="notEqual">
      <formula>O74</formula>
    </cfRule>
  </conditionalFormatting>
  <conditionalFormatting sqref="M84:M91">
    <cfRule type="cellIs" dxfId="927" priority="104" operator="notEqual">
      <formula>M95</formula>
    </cfRule>
  </conditionalFormatting>
  <conditionalFormatting sqref="O84">
    <cfRule type="cellIs" dxfId="926" priority="103" operator="notEqual">
      <formula>O97</formula>
    </cfRule>
  </conditionalFormatting>
  <conditionalFormatting sqref="M130 O130">
    <cfRule type="cellIs" dxfId="925" priority="93" operator="notEqual">
      <formula>0</formula>
    </cfRule>
    <cfRule type="cellIs" dxfId="924" priority="94" operator="equal">
      <formula>0</formula>
    </cfRule>
  </conditionalFormatting>
  <conditionalFormatting sqref="P62">
    <cfRule type="cellIs" dxfId="923" priority="87" operator="notEqual">
      <formula>0</formula>
    </cfRule>
    <cfRule type="containsBlanks" dxfId="922" priority="88">
      <formula>LEN(TRIM(P62))=0</formula>
    </cfRule>
  </conditionalFormatting>
  <conditionalFormatting sqref="P130">
    <cfRule type="cellIs" dxfId="921" priority="85" operator="notEqual">
      <formula>0</formula>
    </cfRule>
    <cfRule type="cellIs" dxfId="920" priority="86" operator="equal">
      <formula>0</formula>
    </cfRule>
  </conditionalFormatting>
  <conditionalFormatting sqref="M46 O46">
    <cfRule type="cellIs" dxfId="919" priority="83" operator="notEqual">
      <formula>0</formula>
    </cfRule>
    <cfRule type="containsBlanks" dxfId="918" priority="84">
      <formula>LEN(TRIM(M46))=0</formula>
    </cfRule>
  </conditionalFormatting>
  <conditionalFormatting sqref="O42:O45 M42:M45">
    <cfRule type="cellIs" dxfId="917" priority="79" operator="notEqual">
      <formula>0</formula>
    </cfRule>
    <cfRule type="containsBlanks" dxfId="916" priority="80">
      <formula>LEN(TRIM(M42))=0</formula>
    </cfRule>
  </conditionalFormatting>
  <conditionalFormatting sqref="O100:O103 M100:M105">
    <cfRule type="cellIs" dxfId="915" priority="77" operator="notEqual">
      <formula>0</formula>
    </cfRule>
    <cfRule type="containsBlanks" dxfId="914" priority="78">
      <formula>LEN(TRIM(M100))=0</formula>
    </cfRule>
  </conditionalFormatting>
  <conditionalFormatting sqref="K11">
    <cfRule type="cellIs" dxfId="913" priority="56" operator="notEqual">
      <formula>K24</formula>
    </cfRule>
  </conditionalFormatting>
  <conditionalFormatting sqref="K130">
    <cfRule type="cellIs" dxfId="912" priority="54" operator="notEqual">
      <formula>0</formula>
    </cfRule>
    <cfRule type="cellIs" dxfId="911" priority="55" operator="equal">
      <formula>0</formula>
    </cfRule>
  </conditionalFormatting>
  <conditionalFormatting sqref="L130">
    <cfRule type="cellIs" dxfId="910" priority="52" operator="notEqual">
      <formula>0</formula>
    </cfRule>
    <cfRule type="cellIs" dxfId="909" priority="53" operator="equal">
      <formula>0</formula>
    </cfRule>
  </conditionalFormatting>
  <conditionalFormatting sqref="M13:M23">
    <cfRule type="cellIs" dxfId="908" priority="51" operator="notEqual">
      <formula>M26</formula>
    </cfRule>
  </conditionalFormatting>
  <conditionalFormatting sqref="P111">
    <cfRule type="cellIs" dxfId="907" priority="37" operator="notEqual">
      <formula>0</formula>
    </cfRule>
    <cfRule type="containsBlanks" dxfId="906" priority="38">
      <formula>LEN(TRIM(P111))=0</formula>
    </cfRule>
  </conditionalFormatting>
  <conditionalFormatting sqref="M92:M93">
    <cfRule type="cellIs" dxfId="905" priority="110" operator="notEqual">
      <formula>M105</formula>
    </cfRule>
  </conditionalFormatting>
  <conditionalFormatting sqref="K53">
    <cfRule type="cellIs" dxfId="904" priority="14" operator="notEqual">
      <formula>K74</formula>
    </cfRule>
  </conditionalFormatting>
  <conditionalFormatting sqref="K46">
    <cfRule type="cellIs" dxfId="903" priority="12" operator="notEqual">
      <formula>0</formula>
    </cfRule>
    <cfRule type="containsBlanks" dxfId="902" priority="13">
      <formula>LEN(TRIM(K46))=0</formula>
    </cfRule>
  </conditionalFormatting>
  <conditionalFormatting sqref="K42:K45">
    <cfRule type="cellIs" dxfId="901" priority="10" operator="notEqual">
      <formula>0</formula>
    </cfRule>
    <cfRule type="containsBlanks" dxfId="900" priority="11">
      <formula>LEN(TRIM(K42))=0</formula>
    </cfRule>
  </conditionalFormatting>
  <conditionalFormatting sqref="K13:K23">
    <cfRule type="cellIs" dxfId="899" priority="9" operator="notEqual">
      <formula>K26</formula>
    </cfRule>
  </conditionalFormatting>
  <conditionalFormatting sqref="K114 K111 K84:K93 K116:K122">
    <cfRule type="cellIs" dxfId="898" priority="4" operator="notEqual">
      <formula>0</formula>
    </cfRule>
    <cfRule type="containsBlanks" dxfId="897" priority="5">
      <formula>LEN(TRIM(K84))=0</formula>
    </cfRule>
  </conditionalFormatting>
  <conditionalFormatting sqref="K84:K91">
    <cfRule type="cellIs" dxfId="896" priority="3" operator="notEqual">
      <formula>K95</formula>
    </cfRule>
  </conditionalFormatting>
  <conditionalFormatting sqref="K92:K93">
    <cfRule type="cellIs" dxfId="89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8554687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220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4450879.8000000007</v>
      </c>
      <c r="L12" s="142">
        <v>183594.95</v>
      </c>
      <c r="M12" s="32">
        <v>4634474.7500000009</v>
      </c>
      <c r="N12" s="143"/>
      <c r="O12" s="141">
        <v>338552</v>
      </c>
      <c r="P12" s="32">
        <v>4973027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15603326.32</v>
      </c>
      <c r="L13" s="139">
        <v>-432805.41</v>
      </c>
      <c r="M13" s="32">
        <v>15170520.91</v>
      </c>
      <c r="N13" s="61"/>
      <c r="O13" s="139">
        <v>0</v>
      </c>
      <c r="P13" s="32">
        <v>15170521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4464.09</v>
      </c>
      <c r="L15" s="139">
        <v>0</v>
      </c>
      <c r="M15" s="32">
        <v>4464.09</v>
      </c>
      <c r="N15" s="61"/>
      <c r="O15" s="139">
        <v>11428543</v>
      </c>
      <c r="P15" s="32">
        <v>11433007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1009663.4399999998</v>
      </c>
      <c r="L16" s="139">
        <v>-18770.45</v>
      </c>
      <c r="M16" s="32">
        <v>990892.98999999987</v>
      </c>
      <c r="N16" s="61"/>
      <c r="O16" s="139">
        <v>0</v>
      </c>
      <c r="P16" s="32">
        <v>990893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1369.09</v>
      </c>
      <c r="L17" s="139">
        <v>0</v>
      </c>
      <c r="M17" s="32">
        <v>1369.09</v>
      </c>
      <c r="N17" s="61"/>
      <c r="O17" s="139">
        <v>0</v>
      </c>
      <c r="P17" s="32">
        <v>1369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353830.01</v>
      </c>
      <c r="L18" s="139">
        <v>0</v>
      </c>
      <c r="M18" s="32">
        <v>353830.01</v>
      </c>
      <c r="N18" s="61"/>
      <c r="O18" s="139">
        <v>0</v>
      </c>
      <c r="P18" s="32">
        <v>353830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53157.21</v>
      </c>
      <c r="L19" s="139">
        <v>18770.45</v>
      </c>
      <c r="M19" s="32">
        <v>71927.66</v>
      </c>
      <c r="N19" s="61"/>
      <c r="O19" s="139">
        <v>16152</v>
      </c>
      <c r="P19" s="32">
        <v>88080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27386.22</v>
      </c>
      <c r="L20" s="139">
        <v>0</v>
      </c>
      <c r="M20" s="32">
        <v>27386.22</v>
      </c>
      <c r="N20" s="61"/>
      <c r="O20" s="139">
        <v>0</v>
      </c>
      <c r="P20" s="32">
        <v>27386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342771</v>
      </c>
      <c r="L21" s="139">
        <v>0</v>
      </c>
      <c r="M21" s="32">
        <v>342771</v>
      </c>
      <c r="N21" s="61"/>
      <c r="O21" s="139">
        <v>20467</v>
      </c>
      <c r="P21" s="32">
        <v>363238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21846847.180000003</v>
      </c>
      <c r="L25" s="146">
        <v>-249210.45999999996</v>
      </c>
      <c r="M25" s="147">
        <v>21597637</v>
      </c>
      <c r="N25" s="62"/>
      <c r="O25" s="147">
        <v>11803714</v>
      </c>
      <c r="P25" s="147">
        <v>33401351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7295779.1999999993</v>
      </c>
      <c r="L28" s="148">
        <v>249210.46</v>
      </c>
      <c r="M28" s="32">
        <v>7544989.6599999992</v>
      </c>
      <c r="N28" s="61"/>
      <c r="O28" s="139">
        <v>0</v>
      </c>
      <c r="P28" s="32">
        <v>7544990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35784956</v>
      </c>
      <c r="P30" s="32">
        <v>35784956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102445327.42999999</v>
      </c>
      <c r="L33" s="139">
        <v>0</v>
      </c>
      <c r="M33" s="32">
        <v>102445327.42999999</v>
      </c>
      <c r="N33" s="61"/>
      <c r="O33" s="139">
        <v>3652848</v>
      </c>
      <c r="P33" s="32">
        <v>106098175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17801496.100000001</v>
      </c>
      <c r="L34" s="139">
        <v>0</v>
      </c>
      <c r="M34" s="32">
        <v>17801496.100000001</v>
      </c>
      <c r="N34" s="61"/>
      <c r="O34" s="139">
        <v>254000</v>
      </c>
      <c r="P34" s="32">
        <v>18055496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127542602.72999999</v>
      </c>
      <c r="L37" s="146">
        <v>249210.46</v>
      </c>
      <c r="M37" s="69">
        <v>127791813</v>
      </c>
      <c r="N37" s="61"/>
      <c r="O37" s="69">
        <v>39691804</v>
      </c>
      <c r="P37" s="69">
        <v>167483617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149389449.91</v>
      </c>
      <c r="L39" s="150">
        <v>2.9103830456733704E-11</v>
      </c>
      <c r="M39" s="94">
        <v>149389450</v>
      </c>
      <c r="N39" s="67"/>
      <c r="O39" s="17">
        <v>51495518</v>
      </c>
      <c r="P39" s="17">
        <v>200884968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5380205.5899999999</v>
      </c>
      <c r="L43" s="138">
        <v>0</v>
      </c>
      <c r="M43" s="32">
        <v>5380205.5899999999</v>
      </c>
      <c r="N43" s="61"/>
      <c r="O43" s="139">
        <v>0</v>
      </c>
      <c r="P43" s="32">
        <v>5380206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944003.19</v>
      </c>
      <c r="L44" s="138">
        <v>0</v>
      </c>
      <c r="M44" s="32">
        <v>944003.19</v>
      </c>
      <c r="N44" s="61"/>
      <c r="O44" s="139">
        <v>0</v>
      </c>
      <c r="P44" s="32">
        <v>944003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11533</v>
      </c>
      <c r="L45" s="138">
        <v>0</v>
      </c>
      <c r="M45" s="32">
        <v>11533</v>
      </c>
      <c r="N45" s="61"/>
      <c r="O45" s="139">
        <v>0</v>
      </c>
      <c r="P45" s="32">
        <v>11533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6335741.7799999993</v>
      </c>
      <c r="L48" s="153">
        <v>0</v>
      </c>
      <c r="M48" s="134">
        <v>6335742</v>
      </c>
      <c r="N48" s="133"/>
      <c r="O48" s="134">
        <v>0</v>
      </c>
      <c r="P48" s="134">
        <v>6335742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155725191.69</v>
      </c>
      <c r="L49" s="153">
        <v>2.9103830456733704E-11</v>
      </c>
      <c r="M49" s="134">
        <v>155725192</v>
      </c>
      <c r="N49" s="133"/>
      <c r="O49" s="134">
        <v>51495518</v>
      </c>
      <c r="P49" s="17">
        <v>207220710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136114.63999999998</v>
      </c>
      <c r="L53" s="138">
        <v>0</v>
      </c>
      <c r="M53" s="154">
        <v>136114.63999999998</v>
      </c>
      <c r="N53" s="143"/>
      <c r="O53" s="141">
        <v>0</v>
      </c>
      <c r="P53" s="32">
        <v>136115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891.55</v>
      </c>
      <c r="L54" s="138">
        <v>0</v>
      </c>
      <c r="M54" s="32">
        <v>891.55</v>
      </c>
      <c r="N54" s="62"/>
      <c r="O54" s="139">
        <v>25057</v>
      </c>
      <c r="P54" s="32">
        <v>25949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140152.42999999979</v>
      </c>
      <c r="L55" s="138">
        <v>0</v>
      </c>
      <c r="M55" s="32">
        <v>140152.42999999979</v>
      </c>
      <c r="N55" s="62"/>
      <c r="O55" s="139">
        <v>0</v>
      </c>
      <c r="P55" s="32">
        <v>140152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88079</v>
      </c>
      <c r="P58" s="32">
        <v>88079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74531.25</v>
      </c>
      <c r="L59" s="138">
        <v>0</v>
      </c>
      <c r="M59" s="32">
        <v>74531.25</v>
      </c>
      <c r="N59" s="62"/>
      <c r="O59" s="139">
        <v>0</v>
      </c>
      <c r="P59" s="32">
        <v>74531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202328.87</v>
      </c>
      <c r="L61" s="138">
        <v>0</v>
      </c>
      <c r="M61" s="32">
        <v>202328.87</v>
      </c>
      <c r="N61" s="62"/>
      <c r="O61" s="139">
        <v>0</v>
      </c>
      <c r="P61" s="32">
        <v>202329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18000</v>
      </c>
      <c r="L63" s="138">
        <v>0</v>
      </c>
      <c r="M63" s="32">
        <v>18000</v>
      </c>
      <c r="N63" s="62"/>
      <c r="O63" s="139">
        <v>0</v>
      </c>
      <c r="P63" s="32">
        <v>18000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189438</v>
      </c>
      <c r="L64" s="138">
        <v>0</v>
      </c>
      <c r="M64" s="32">
        <v>189438</v>
      </c>
      <c r="N64" s="62"/>
      <c r="O64" s="139">
        <v>0</v>
      </c>
      <c r="P64" s="32">
        <v>189438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65561.95</v>
      </c>
      <c r="L66" s="138">
        <v>0</v>
      </c>
      <c r="M66" s="32">
        <v>65561.95</v>
      </c>
      <c r="N66" s="62"/>
      <c r="O66" s="139">
        <v>0</v>
      </c>
      <c r="P66" s="32">
        <v>65562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163172.82999999999</v>
      </c>
      <c r="L67" s="138">
        <v>0</v>
      </c>
      <c r="M67" s="32">
        <v>163172.82999999999</v>
      </c>
      <c r="N67" s="62"/>
      <c r="O67" s="139">
        <v>0</v>
      </c>
      <c r="P67" s="32">
        <v>163173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63062.020000000004</v>
      </c>
      <c r="L68" s="138">
        <v>0</v>
      </c>
      <c r="M68" s="32">
        <v>63062.020000000004</v>
      </c>
      <c r="N68" s="65"/>
      <c r="O68" s="139">
        <v>0</v>
      </c>
      <c r="P68" s="32">
        <v>63062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131124.69</v>
      </c>
      <c r="L70" s="138">
        <v>0</v>
      </c>
      <c r="M70" s="32">
        <v>131124.69</v>
      </c>
      <c r="N70" s="65"/>
      <c r="O70" s="139">
        <v>0</v>
      </c>
      <c r="P70" s="32">
        <v>131125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11533</v>
      </c>
      <c r="L71" s="138">
        <v>0</v>
      </c>
      <c r="M71" s="32">
        <v>11533</v>
      </c>
      <c r="N71" s="65"/>
      <c r="O71" s="139">
        <v>0</v>
      </c>
      <c r="P71" s="32">
        <v>11533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1195911.2299999995</v>
      </c>
      <c r="L74" s="158">
        <v>0</v>
      </c>
      <c r="M74" s="17">
        <v>1195911</v>
      </c>
      <c r="N74" s="62"/>
      <c r="O74" s="17">
        <v>113136</v>
      </c>
      <c r="P74" s="17">
        <v>1309048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220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129000</v>
      </c>
      <c r="L84" s="138">
        <v>0</v>
      </c>
      <c r="M84" s="154">
        <v>129000</v>
      </c>
      <c r="N84" s="143"/>
      <c r="O84" s="141">
        <v>0</v>
      </c>
      <c r="P84" s="32">
        <v>129000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22426521</v>
      </c>
      <c r="L85" s="138">
        <v>0</v>
      </c>
      <c r="M85" s="32">
        <v>22426521</v>
      </c>
      <c r="N85" s="62"/>
      <c r="O85" s="139">
        <v>0</v>
      </c>
      <c r="P85" s="32">
        <v>22426521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44959.78</v>
      </c>
      <c r="L87" s="138">
        <v>0</v>
      </c>
      <c r="M87" s="32">
        <v>44959.78</v>
      </c>
      <c r="N87" s="62"/>
      <c r="O87" s="139">
        <v>0</v>
      </c>
      <c r="P87" s="32">
        <v>44960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149724.25</v>
      </c>
      <c r="L88" s="138">
        <v>0</v>
      </c>
      <c r="M88" s="32">
        <v>149724.25</v>
      </c>
      <c r="N88" s="62"/>
      <c r="O88" s="139">
        <v>0</v>
      </c>
      <c r="P88" s="32">
        <v>149724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3090038.69</v>
      </c>
      <c r="L89" s="138">
        <v>0</v>
      </c>
      <c r="M89" s="32">
        <v>3090038.69</v>
      </c>
      <c r="N89" s="62"/>
      <c r="O89" s="139">
        <v>0</v>
      </c>
      <c r="P89" s="32">
        <v>3090039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10391265</v>
      </c>
      <c r="L90" s="138">
        <v>0</v>
      </c>
      <c r="M90" s="32">
        <v>10391265</v>
      </c>
      <c r="N90" s="62"/>
      <c r="O90" s="139">
        <v>0</v>
      </c>
      <c r="P90" s="32">
        <v>10391265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4742687.3099999996</v>
      </c>
      <c r="L91" s="138">
        <v>0</v>
      </c>
      <c r="M91" s="32">
        <v>4742687.3099999996</v>
      </c>
      <c r="N91" s="62"/>
      <c r="O91" s="139">
        <v>0</v>
      </c>
      <c r="P91" s="32">
        <v>4742687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341436</v>
      </c>
      <c r="L92" s="138">
        <v>0</v>
      </c>
      <c r="M92" s="32">
        <v>341436</v>
      </c>
      <c r="N92" s="65"/>
      <c r="O92" s="139">
        <v>0</v>
      </c>
      <c r="P92" s="32">
        <v>341436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41315632.030000001</v>
      </c>
      <c r="L95" s="69">
        <v>0</v>
      </c>
      <c r="M95" s="93">
        <v>41315632</v>
      </c>
      <c r="N95" s="62"/>
      <c r="O95" s="93">
        <v>0</v>
      </c>
      <c r="P95" s="93">
        <v>41315632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42511543.259999998</v>
      </c>
      <c r="L97" s="159">
        <v>0</v>
      </c>
      <c r="M97" s="94">
        <v>42511543</v>
      </c>
      <c r="N97" s="67"/>
      <c r="O97" s="17">
        <v>113136</v>
      </c>
      <c r="P97" s="17">
        <v>42624680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772308</v>
      </c>
      <c r="L101" s="138">
        <v>0</v>
      </c>
      <c r="M101" s="32">
        <v>772308</v>
      </c>
      <c r="N101" s="62"/>
      <c r="O101" s="139">
        <v>0</v>
      </c>
      <c r="P101" s="32">
        <v>772308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816462</v>
      </c>
      <c r="L102" s="138">
        <v>0</v>
      </c>
      <c r="M102" s="32">
        <v>816462</v>
      </c>
      <c r="N102" s="62"/>
      <c r="O102" s="139">
        <v>0</v>
      </c>
      <c r="P102" s="32">
        <v>816462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13426</v>
      </c>
      <c r="L103" s="138">
        <v>0</v>
      </c>
      <c r="M103" s="32">
        <v>13426</v>
      </c>
      <c r="N103" s="62"/>
      <c r="O103" s="139">
        <v>0</v>
      </c>
      <c r="P103" s="32">
        <v>13426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1602196</v>
      </c>
      <c r="L107" s="153">
        <v>0</v>
      </c>
      <c r="M107" s="134">
        <v>1602196</v>
      </c>
      <c r="N107" s="133"/>
      <c r="O107" s="134">
        <v>0</v>
      </c>
      <c r="P107" s="18">
        <v>1602196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44113739.259999998</v>
      </c>
      <c r="L108" s="134">
        <v>0</v>
      </c>
      <c r="M108" s="134">
        <v>44113739</v>
      </c>
      <c r="N108" s="133"/>
      <c r="O108" s="134">
        <v>113136</v>
      </c>
      <c r="P108" s="134">
        <v>44226876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108499494.8</v>
      </c>
      <c r="L111" s="138">
        <v>0</v>
      </c>
      <c r="M111" s="32">
        <v>108499494.8</v>
      </c>
      <c r="N111" s="62"/>
      <c r="O111" s="139">
        <v>3906848</v>
      </c>
      <c r="P111" s="32">
        <v>112406343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35784956</v>
      </c>
      <c r="P114" s="32">
        <v>35784956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4387329.419999999</v>
      </c>
      <c r="L117" s="138">
        <v>0</v>
      </c>
      <c r="M117" s="32">
        <v>4387329.419999999</v>
      </c>
      <c r="N117" s="62"/>
      <c r="O117" s="139">
        <v>0</v>
      </c>
      <c r="P117" s="32">
        <v>4387329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93331.259999999587</v>
      </c>
      <c r="L118" s="138">
        <v>0</v>
      </c>
      <c r="M118" s="32">
        <v>93331.259999999587</v>
      </c>
      <c r="N118" s="62"/>
      <c r="O118" s="139">
        <v>0</v>
      </c>
      <c r="P118" s="32">
        <v>93331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7539529.8200000003</v>
      </c>
      <c r="L119" s="138">
        <v>0</v>
      </c>
      <c r="M119" s="32">
        <v>7539529.8200000003</v>
      </c>
      <c r="N119" s="62"/>
      <c r="O119" s="139">
        <v>0</v>
      </c>
      <c r="P119" s="32">
        <v>7539530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267280.83999999997</v>
      </c>
      <c r="L120" s="138">
        <v>0</v>
      </c>
      <c r="M120" s="32">
        <v>267280.83999999997</v>
      </c>
      <c r="N120" s="62"/>
      <c r="O120" s="139">
        <v>0</v>
      </c>
      <c r="P120" s="32">
        <v>267281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12865631</v>
      </c>
      <c r="P121" s="32">
        <v>12865631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-9175513.7100000009</v>
      </c>
      <c r="L122" s="151">
        <v>0</v>
      </c>
      <c r="M122" s="145">
        <v>-9175513.7100000009</v>
      </c>
      <c r="N122" s="62"/>
      <c r="O122" s="160">
        <v>-1175053</v>
      </c>
      <c r="P122" s="145">
        <v>-10350567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111611452.43000001</v>
      </c>
      <c r="L124" s="159">
        <v>0</v>
      </c>
      <c r="M124" s="94">
        <v>111611452</v>
      </c>
      <c r="N124" s="67"/>
      <c r="O124" s="94">
        <v>51382382</v>
      </c>
      <c r="P124" s="94">
        <v>162993834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155725191.69</v>
      </c>
      <c r="L126" s="153">
        <v>0</v>
      </c>
      <c r="M126" s="134">
        <v>155725191</v>
      </c>
      <c r="N126" s="133"/>
      <c r="O126" s="134">
        <v>51495518</v>
      </c>
      <c r="P126" s="134">
        <v>207220710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2.9103830456733704E-11</v>
      </c>
      <c r="M130" s="26">
        <v>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894" priority="7" operator="notEqual">
      <formula>0</formula>
    </cfRule>
    <cfRule type="containsBlanks" dxfId="893" priority="8">
      <formula>LEN(TRIM(K12))=0</formula>
    </cfRule>
  </conditionalFormatting>
  <conditionalFormatting sqref="O105">
    <cfRule type="cellIs" dxfId="892" priority="81" operator="notEqual">
      <formula>0</formula>
    </cfRule>
    <cfRule type="containsBlanks" dxfId="891" priority="82">
      <formula>LEN(TRIM(O105))=0</formula>
    </cfRule>
  </conditionalFormatting>
  <conditionalFormatting sqref="K11">
    <cfRule type="cellIs" dxfId="890" priority="57" operator="notEqual">
      <formula>0</formula>
    </cfRule>
    <cfRule type="containsBlanks" dxfId="889" priority="58">
      <formula>LEN(TRIM(K11))=0</formula>
    </cfRule>
  </conditionalFormatting>
  <conditionalFormatting sqref="P28:P35">
    <cfRule type="cellIs" dxfId="888" priority="49" operator="notEqual">
      <formula>0</formula>
    </cfRule>
    <cfRule type="containsBlanks" dxfId="887" priority="50">
      <formula>LEN(TRIM(P28))=0</formula>
    </cfRule>
  </conditionalFormatting>
  <conditionalFormatting sqref="P42:P46">
    <cfRule type="cellIs" dxfId="886" priority="47" operator="notEqual">
      <formula>0</formula>
    </cfRule>
    <cfRule type="containsBlanks" dxfId="885" priority="48">
      <formula>LEN(TRIM(P42))=0</formula>
    </cfRule>
  </conditionalFormatting>
  <conditionalFormatting sqref="P53:P61">
    <cfRule type="cellIs" dxfId="884" priority="45" operator="notEqual">
      <formula>0</formula>
    </cfRule>
    <cfRule type="containsBlanks" dxfId="883" priority="46">
      <formula>LEN(TRIM(P53))=0</formula>
    </cfRule>
  </conditionalFormatting>
  <conditionalFormatting sqref="P63:P72">
    <cfRule type="cellIs" dxfId="882" priority="43" operator="notEqual">
      <formula>0</formula>
    </cfRule>
    <cfRule type="containsBlanks" dxfId="881" priority="44">
      <formula>LEN(TRIM(P63))=0</formula>
    </cfRule>
  </conditionalFormatting>
  <conditionalFormatting sqref="P84:P93">
    <cfRule type="cellIs" dxfId="880" priority="41" operator="notEqual">
      <formula>0</formula>
    </cfRule>
    <cfRule type="containsBlanks" dxfId="879" priority="42">
      <formula>LEN(TRIM(P84))=0</formula>
    </cfRule>
  </conditionalFormatting>
  <conditionalFormatting sqref="P100:P105">
    <cfRule type="cellIs" dxfId="878" priority="39" operator="notEqual">
      <formula>0</formula>
    </cfRule>
    <cfRule type="containsBlanks" dxfId="877" priority="40">
      <formula>LEN(TRIM(P100))=0</formula>
    </cfRule>
  </conditionalFormatting>
  <conditionalFormatting sqref="P114">
    <cfRule type="cellIs" dxfId="876" priority="35" operator="notEqual">
      <formula>0</formula>
    </cfRule>
    <cfRule type="containsBlanks" dxfId="875" priority="36">
      <formula>LEN(TRIM(P114))=0</formula>
    </cfRule>
  </conditionalFormatting>
  <conditionalFormatting sqref="P116:P121">
    <cfRule type="cellIs" dxfId="874" priority="33" operator="notEqual">
      <formula>0</formula>
    </cfRule>
    <cfRule type="containsBlanks" dxfId="873" priority="34">
      <formula>LEN(TRIM(P116))=0</formula>
    </cfRule>
  </conditionalFormatting>
  <conditionalFormatting sqref="P122">
    <cfRule type="cellIs" dxfId="872" priority="31" operator="notEqual">
      <formula>0</formula>
    </cfRule>
    <cfRule type="containsBlanks" dxfId="871" priority="32">
      <formula>LEN(TRIM(P122))=0</formula>
    </cfRule>
  </conditionalFormatting>
  <conditionalFormatting sqref="P12:P22">
    <cfRule type="cellIs" dxfId="870" priority="29" operator="notEqual">
      <formula>0</formula>
    </cfRule>
    <cfRule type="containsBlanks" dxfId="869" priority="30">
      <formula>LEN(TRIM(P12))=0</formula>
    </cfRule>
  </conditionalFormatting>
  <conditionalFormatting sqref="P23">
    <cfRule type="cellIs" dxfId="868" priority="27" operator="notEqual">
      <formula>0</formula>
    </cfRule>
    <cfRule type="containsBlanks" dxfId="867" priority="28">
      <formula>LEN(TRIM(P23))=0</formula>
    </cfRule>
  </conditionalFormatting>
  <conditionalFormatting sqref="M12">
    <cfRule type="cellIs" dxfId="866" priority="25" operator="notEqual">
      <formula>0</formula>
    </cfRule>
    <cfRule type="containsBlanks" dxfId="865" priority="26">
      <formula>LEN(TRIM(M12))=0</formula>
    </cfRule>
  </conditionalFormatting>
  <conditionalFormatting sqref="L13:L22">
    <cfRule type="cellIs" dxfId="864" priority="23" operator="notEqual">
      <formula>0</formula>
    </cfRule>
    <cfRule type="containsBlanks" dxfId="863" priority="24">
      <formula>LEN(TRIM(L13))=0</formula>
    </cfRule>
  </conditionalFormatting>
  <conditionalFormatting sqref="L23">
    <cfRule type="cellIs" dxfId="862" priority="21" operator="notEqual">
      <formula>0</formula>
    </cfRule>
    <cfRule type="containsBlanks" dxfId="861" priority="22">
      <formula>LEN(TRIM(L23))=0</formula>
    </cfRule>
  </conditionalFormatting>
  <conditionalFormatting sqref="L29:L35">
    <cfRule type="cellIs" dxfId="860" priority="19" operator="notEqual">
      <formula>0</formula>
    </cfRule>
    <cfRule type="containsBlanks" dxfId="859" priority="20">
      <formula>LEN(TRIM(L29))=0</formula>
    </cfRule>
  </conditionalFormatting>
  <conditionalFormatting sqref="O104">
    <cfRule type="cellIs" dxfId="858" priority="17" operator="notEqual">
      <formula>0</formula>
    </cfRule>
    <cfRule type="containsBlanks" dxfId="857" priority="18">
      <formula>LEN(TRIM(O104))=0</formula>
    </cfRule>
  </conditionalFormatting>
  <conditionalFormatting sqref="K28:K35 K13:K23 K53:K72">
    <cfRule type="cellIs" dxfId="856" priority="15" operator="notEqual">
      <formula>0</formula>
    </cfRule>
    <cfRule type="containsBlanks" dxfId="855" priority="16">
      <formula>LEN(TRIM(K13))=0</formula>
    </cfRule>
  </conditionalFormatting>
  <conditionalFormatting sqref="K100:K105">
    <cfRule type="cellIs" dxfId="854" priority="1" operator="notEqual">
      <formula>0</formula>
    </cfRule>
    <cfRule type="containsBlanks" dxfId="853" priority="2">
      <formula>LEN(TRIM(K100))=0</formula>
    </cfRule>
  </conditionalFormatting>
  <conditionalFormatting sqref="O114 M114 O12:O23 M111 O116:O121 O111 O84:O93 M84:M93 M116:M122 M28:M35 O28:O35 M13:M23 O53:O72 M53:M72">
    <cfRule type="cellIs" dxfId="852" priority="108" operator="notEqual">
      <formula>0</formula>
    </cfRule>
    <cfRule type="containsBlanks" dxfId="851" priority="109">
      <formula>LEN(TRIM(M12))=0</formula>
    </cfRule>
  </conditionalFormatting>
  <conditionalFormatting sqref="O12">
    <cfRule type="cellIs" dxfId="850" priority="107" operator="notEqual">
      <formula>O25</formula>
    </cfRule>
  </conditionalFormatting>
  <conditionalFormatting sqref="M53">
    <cfRule type="cellIs" dxfId="849" priority="106" operator="notEqual">
      <formula>M74</formula>
    </cfRule>
  </conditionalFormatting>
  <conditionalFormatting sqref="O53">
    <cfRule type="cellIs" dxfId="848" priority="105" operator="notEqual">
      <formula>O74</formula>
    </cfRule>
  </conditionalFormatting>
  <conditionalFormatting sqref="M84:M91">
    <cfRule type="cellIs" dxfId="847" priority="104" operator="notEqual">
      <formula>M95</formula>
    </cfRule>
  </conditionalFormatting>
  <conditionalFormatting sqref="O84">
    <cfRule type="cellIs" dxfId="846" priority="103" operator="notEqual">
      <formula>O97</formula>
    </cfRule>
  </conditionalFormatting>
  <conditionalFormatting sqref="M130 O130">
    <cfRule type="cellIs" dxfId="845" priority="93" operator="notEqual">
      <formula>0</formula>
    </cfRule>
    <cfRule type="cellIs" dxfId="844" priority="94" operator="equal">
      <formula>0</formula>
    </cfRule>
  </conditionalFormatting>
  <conditionalFormatting sqref="P62">
    <cfRule type="cellIs" dxfId="843" priority="87" operator="notEqual">
      <formula>0</formula>
    </cfRule>
    <cfRule type="containsBlanks" dxfId="842" priority="88">
      <formula>LEN(TRIM(P62))=0</formula>
    </cfRule>
  </conditionalFormatting>
  <conditionalFormatting sqref="P130">
    <cfRule type="cellIs" dxfId="841" priority="85" operator="notEqual">
      <formula>0</formula>
    </cfRule>
    <cfRule type="cellIs" dxfId="840" priority="86" operator="equal">
      <formula>0</formula>
    </cfRule>
  </conditionalFormatting>
  <conditionalFormatting sqref="M46 O46">
    <cfRule type="cellIs" dxfId="839" priority="83" operator="notEqual">
      <formula>0</formula>
    </cfRule>
    <cfRule type="containsBlanks" dxfId="838" priority="84">
      <formula>LEN(TRIM(M46))=0</formula>
    </cfRule>
  </conditionalFormatting>
  <conditionalFormatting sqref="O42:O45 M42:M45">
    <cfRule type="cellIs" dxfId="837" priority="79" operator="notEqual">
      <formula>0</formula>
    </cfRule>
    <cfRule type="containsBlanks" dxfId="836" priority="80">
      <formula>LEN(TRIM(M42))=0</formula>
    </cfRule>
  </conditionalFormatting>
  <conditionalFormatting sqref="O100:O103 M100:M105">
    <cfRule type="cellIs" dxfId="835" priority="77" operator="notEqual">
      <formula>0</formula>
    </cfRule>
    <cfRule type="containsBlanks" dxfId="834" priority="78">
      <formula>LEN(TRIM(M100))=0</formula>
    </cfRule>
  </conditionalFormatting>
  <conditionalFormatting sqref="K11">
    <cfRule type="cellIs" dxfId="833" priority="56" operator="notEqual">
      <formula>K24</formula>
    </cfRule>
  </conditionalFormatting>
  <conditionalFormatting sqref="K130">
    <cfRule type="cellIs" dxfId="832" priority="54" operator="notEqual">
      <formula>0</formula>
    </cfRule>
    <cfRule type="cellIs" dxfId="831" priority="55" operator="equal">
      <formula>0</formula>
    </cfRule>
  </conditionalFormatting>
  <conditionalFormatting sqref="L130">
    <cfRule type="cellIs" dxfId="830" priority="52" operator="notEqual">
      <formula>0</formula>
    </cfRule>
    <cfRule type="cellIs" dxfId="829" priority="53" operator="equal">
      <formula>0</formula>
    </cfRule>
  </conditionalFormatting>
  <conditionalFormatting sqref="M13:M23">
    <cfRule type="cellIs" dxfId="828" priority="51" operator="notEqual">
      <formula>M26</formula>
    </cfRule>
  </conditionalFormatting>
  <conditionalFormatting sqref="P111">
    <cfRule type="cellIs" dxfId="827" priority="37" operator="notEqual">
      <formula>0</formula>
    </cfRule>
    <cfRule type="containsBlanks" dxfId="826" priority="38">
      <formula>LEN(TRIM(P111))=0</formula>
    </cfRule>
  </conditionalFormatting>
  <conditionalFormatting sqref="M92:M93">
    <cfRule type="cellIs" dxfId="825" priority="110" operator="notEqual">
      <formula>M105</formula>
    </cfRule>
  </conditionalFormatting>
  <conditionalFormatting sqref="K53">
    <cfRule type="cellIs" dxfId="824" priority="14" operator="notEqual">
      <formula>K74</formula>
    </cfRule>
  </conditionalFormatting>
  <conditionalFormatting sqref="K46">
    <cfRule type="cellIs" dxfId="823" priority="12" operator="notEqual">
      <formula>0</formula>
    </cfRule>
    <cfRule type="containsBlanks" dxfId="822" priority="13">
      <formula>LEN(TRIM(K46))=0</formula>
    </cfRule>
  </conditionalFormatting>
  <conditionalFormatting sqref="K42:K45">
    <cfRule type="cellIs" dxfId="821" priority="10" operator="notEqual">
      <formula>0</formula>
    </cfRule>
    <cfRule type="containsBlanks" dxfId="820" priority="11">
      <formula>LEN(TRIM(K42))=0</formula>
    </cfRule>
  </conditionalFormatting>
  <conditionalFormatting sqref="K13:K23">
    <cfRule type="cellIs" dxfId="819" priority="9" operator="notEqual">
      <formula>K26</formula>
    </cfRule>
  </conditionalFormatting>
  <conditionalFormatting sqref="K114 K111 K84:K93 K116:K122">
    <cfRule type="cellIs" dxfId="818" priority="4" operator="notEqual">
      <formula>0</formula>
    </cfRule>
    <cfRule type="containsBlanks" dxfId="817" priority="5">
      <formula>LEN(TRIM(K84))=0</formula>
    </cfRule>
  </conditionalFormatting>
  <conditionalFormatting sqref="K84:K91">
    <cfRule type="cellIs" dxfId="816" priority="3" operator="notEqual">
      <formula>K95</formula>
    </cfRule>
  </conditionalFormatting>
  <conditionalFormatting sqref="K92:K93">
    <cfRule type="cellIs" dxfId="81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425781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219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10400323.140000001</v>
      </c>
      <c r="L12" s="142">
        <v>0</v>
      </c>
      <c r="M12" s="32">
        <v>10400323.140000001</v>
      </c>
      <c r="N12" s="143"/>
      <c r="O12" s="141">
        <v>2369883</v>
      </c>
      <c r="P12" s="32">
        <v>12770206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-835454.78000000026</v>
      </c>
      <c r="L13" s="139">
        <v>0</v>
      </c>
      <c r="M13" s="32">
        <v>-835454.78000000026</v>
      </c>
      <c r="N13" s="61"/>
      <c r="O13" s="139">
        <v>0</v>
      </c>
      <c r="P13" s="32">
        <v>-835455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/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15387590</v>
      </c>
      <c r="P15" s="32">
        <v>15387590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2990479.45</v>
      </c>
      <c r="L16" s="139">
        <v>0</v>
      </c>
      <c r="M16" s="32">
        <v>2990479.45</v>
      </c>
      <c r="N16" s="61"/>
      <c r="O16" s="139">
        <v>1026304</v>
      </c>
      <c r="P16" s="32">
        <v>4016783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7859125.1899999995</v>
      </c>
      <c r="L18" s="139">
        <v>0</v>
      </c>
      <c r="M18" s="32">
        <v>7859125.1899999995</v>
      </c>
      <c r="N18" s="61"/>
      <c r="O18" s="139">
        <v>0</v>
      </c>
      <c r="P18" s="32">
        <v>7859125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80081.55</v>
      </c>
      <c r="L19" s="139">
        <v>0</v>
      </c>
      <c r="M19" s="32">
        <v>80081.55</v>
      </c>
      <c r="N19" s="61"/>
      <c r="O19" s="139">
        <v>0</v>
      </c>
      <c r="P19" s="32">
        <v>80082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1296165.19</v>
      </c>
      <c r="L21" s="139">
        <v>0</v>
      </c>
      <c r="M21" s="32">
        <v>1296165.19</v>
      </c>
      <c r="N21" s="61"/>
      <c r="O21" s="139">
        <v>48285</v>
      </c>
      <c r="P21" s="32">
        <v>1344450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84743.51</v>
      </c>
      <c r="L22" s="139">
        <v>0</v>
      </c>
      <c r="M22" s="32">
        <v>84743.51</v>
      </c>
      <c r="N22" s="61"/>
      <c r="O22" s="139">
        <v>0</v>
      </c>
      <c r="P22" s="32">
        <v>84744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78">
        <v>21875463.250000004</v>
      </c>
      <c r="L25" s="146">
        <v>0</v>
      </c>
      <c r="M25" s="147">
        <v>21875463</v>
      </c>
      <c r="N25" s="62"/>
      <c r="O25" s="147">
        <v>18832062</v>
      </c>
      <c r="P25" s="147">
        <v>40707525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34312857.589999996</v>
      </c>
      <c r="L28" s="148">
        <v>0</v>
      </c>
      <c r="M28" s="32">
        <v>34312857.589999996</v>
      </c>
      <c r="N28" s="61"/>
      <c r="O28" s="139">
        <v>0</v>
      </c>
      <c r="P28" s="32">
        <v>34312858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678633.28</v>
      </c>
      <c r="L29" s="139">
        <v>0</v>
      </c>
      <c r="M29" s="32">
        <v>678633.28</v>
      </c>
      <c r="N29" s="61"/>
      <c r="O29" s="139">
        <v>18925318</v>
      </c>
      <c r="P29" s="32">
        <v>19603951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230560156.24000004</v>
      </c>
      <c r="L33" s="139">
        <v>0</v>
      </c>
      <c r="M33" s="32">
        <v>230560156.24000004</v>
      </c>
      <c r="N33" s="61"/>
      <c r="O33" s="139">
        <v>0</v>
      </c>
      <c r="P33" s="32">
        <v>230560156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9801339.2999999989</v>
      </c>
      <c r="L34" s="139">
        <v>0</v>
      </c>
      <c r="M34" s="32">
        <v>9801339.2999999989</v>
      </c>
      <c r="N34" s="61"/>
      <c r="O34" s="139">
        <v>0</v>
      </c>
      <c r="P34" s="32">
        <v>9801339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275352986.41000003</v>
      </c>
      <c r="L37" s="146">
        <v>0</v>
      </c>
      <c r="M37" s="69">
        <v>275352986</v>
      </c>
      <c r="N37" s="61"/>
      <c r="O37" s="69">
        <v>18925318</v>
      </c>
      <c r="P37" s="69">
        <v>294278304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297228449.66000003</v>
      </c>
      <c r="L39" s="150">
        <v>0</v>
      </c>
      <c r="M39" s="94">
        <v>297228449</v>
      </c>
      <c r="N39" s="67"/>
      <c r="O39" s="17">
        <v>37757380</v>
      </c>
      <c r="P39" s="17">
        <v>334985829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23617450</v>
      </c>
      <c r="L43" s="138">
        <v>0</v>
      </c>
      <c r="M43" s="32">
        <v>23617450</v>
      </c>
      <c r="N43" s="61"/>
      <c r="O43" s="139">
        <v>0</v>
      </c>
      <c r="P43" s="32">
        <v>23617450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4813659</v>
      </c>
      <c r="L44" s="138">
        <v>0</v>
      </c>
      <c r="M44" s="32">
        <v>4813659</v>
      </c>
      <c r="N44" s="61"/>
      <c r="O44" s="139">
        <v>0</v>
      </c>
      <c r="P44" s="32">
        <v>4813659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37191</v>
      </c>
      <c r="L45" s="138">
        <v>0</v>
      </c>
      <c r="M45" s="32">
        <v>37191</v>
      </c>
      <c r="N45" s="61"/>
      <c r="O45" s="139">
        <v>0</v>
      </c>
      <c r="P45" s="32">
        <v>37191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28468300</v>
      </c>
      <c r="L48" s="153">
        <v>0</v>
      </c>
      <c r="M48" s="134">
        <v>28468300</v>
      </c>
      <c r="N48" s="133"/>
      <c r="O48" s="134">
        <v>0</v>
      </c>
      <c r="P48" s="134">
        <v>28468300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325696749.66000003</v>
      </c>
      <c r="L49" s="153">
        <v>0</v>
      </c>
      <c r="M49" s="134">
        <v>325696749</v>
      </c>
      <c r="N49" s="133"/>
      <c r="O49" s="134">
        <v>37757380</v>
      </c>
      <c r="P49" s="17">
        <v>363454129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316481.95999999996</v>
      </c>
      <c r="L53" s="138">
        <v>0</v>
      </c>
      <c r="M53" s="154">
        <v>316481.95999999996</v>
      </c>
      <c r="N53" s="143"/>
      <c r="O53" s="141">
        <v>126494</v>
      </c>
      <c r="P53" s="32">
        <v>442976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3250299.5700000003</v>
      </c>
      <c r="L55" s="138">
        <v>0</v>
      </c>
      <c r="M55" s="32">
        <v>3250299.5700000003</v>
      </c>
      <c r="N55" s="62"/>
      <c r="O55" s="139">
        <v>0</v>
      </c>
      <c r="P55" s="32">
        <v>3250300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0</v>
      </c>
      <c r="L59" s="138">
        <v>0</v>
      </c>
      <c r="M59" s="32">
        <v>0</v>
      </c>
      <c r="N59" s="62"/>
      <c r="O59" s="139">
        <v>32960</v>
      </c>
      <c r="P59" s="32">
        <v>32960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1049095.1599999999</v>
      </c>
      <c r="L61" s="138">
        <v>0</v>
      </c>
      <c r="M61" s="32">
        <v>1049095.1599999999</v>
      </c>
      <c r="N61" s="62"/>
      <c r="O61" s="139">
        <v>0</v>
      </c>
      <c r="P61" s="32">
        <v>1049095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942000</v>
      </c>
      <c r="L63" s="138">
        <v>0</v>
      </c>
      <c r="M63" s="32">
        <v>942000</v>
      </c>
      <c r="N63" s="62"/>
      <c r="O63" s="139">
        <v>0</v>
      </c>
      <c r="P63" s="32">
        <v>942000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339316.64</v>
      </c>
      <c r="L67" s="138">
        <v>0</v>
      </c>
      <c r="M67" s="32">
        <v>339316.64</v>
      </c>
      <c r="N67" s="62"/>
      <c r="O67" s="139">
        <v>0</v>
      </c>
      <c r="P67" s="32">
        <v>339317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786856</v>
      </c>
      <c r="L68" s="138">
        <v>0</v>
      </c>
      <c r="M68" s="32">
        <v>786856</v>
      </c>
      <c r="N68" s="65"/>
      <c r="O68" s="139">
        <v>0</v>
      </c>
      <c r="P68" s="32">
        <v>786856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556175</v>
      </c>
      <c r="L70" s="138">
        <v>0</v>
      </c>
      <c r="M70" s="32">
        <v>556175</v>
      </c>
      <c r="N70" s="65"/>
      <c r="O70" s="139">
        <v>0</v>
      </c>
      <c r="P70" s="32">
        <v>556175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37191</v>
      </c>
      <c r="L71" s="138">
        <v>0</v>
      </c>
      <c r="M71" s="32">
        <v>37191</v>
      </c>
      <c r="N71" s="65"/>
      <c r="O71" s="139">
        <v>0</v>
      </c>
      <c r="P71" s="32">
        <v>37191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85665</v>
      </c>
      <c r="P72" s="145">
        <v>85665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9">
        <v>7277415.3300000001</v>
      </c>
      <c r="L74" s="158">
        <v>0</v>
      </c>
      <c r="M74" s="17">
        <v>7277415</v>
      </c>
      <c r="N74" s="62"/>
      <c r="O74" s="17">
        <v>245119</v>
      </c>
      <c r="P74" s="17">
        <v>7522535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219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12399000</v>
      </c>
      <c r="L84" s="138">
        <v>0</v>
      </c>
      <c r="M84" s="154">
        <v>12399000</v>
      </c>
      <c r="N84" s="143"/>
      <c r="O84" s="141">
        <v>0</v>
      </c>
      <c r="P84" s="32">
        <v>12399000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339316.64</v>
      </c>
      <c r="L88" s="138">
        <v>0</v>
      </c>
      <c r="M88" s="32">
        <v>339316.64</v>
      </c>
      <c r="N88" s="62"/>
      <c r="O88" s="139">
        <v>0</v>
      </c>
      <c r="P88" s="32">
        <v>339317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8164283.2800000003</v>
      </c>
      <c r="L89" s="138">
        <v>0</v>
      </c>
      <c r="M89" s="32">
        <v>8164283.2800000003</v>
      </c>
      <c r="N89" s="62"/>
      <c r="O89" s="139">
        <v>0</v>
      </c>
      <c r="P89" s="32">
        <v>8164283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41373622</v>
      </c>
      <c r="L90" s="138">
        <v>0</v>
      </c>
      <c r="M90" s="32">
        <v>41373622</v>
      </c>
      <c r="N90" s="62"/>
      <c r="O90" s="139">
        <v>0</v>
      </c>
      <c r="P90" s="32">
        <v>41373622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20116415</v>
      </c>
      <c r="L91" s="138">
        <v>0</v>
      </c>
      <c r="M91" s="32">
        <v>20116415</v>
      </c>
      <c r="N91" s="62"/>
      <c r="O91" s="139">
        <v>0</v>
      </c>
      <c r="P91" s="32">
        <v>20116415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1164824</v>
      </c>
      <c r="L92" s="138">
        <v>0</v>
      </c>
      <c r="M92" s="32">
        <v>1164824</v>
      </c>
      <c r="N92" s="65"/>
      <c r="O92" s="139">
        <v>0</v>
      </c>
      <c r="P92" s="32">
        <v>1164824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122142.91</v>
      </c>
      <c r="L93" s="151">
        <v>0</v>
      </c>
      <c r="M93" s="145">
        <v>122142.91</v>
      </c>
      <c r="N93" s="62"/>
      <c r="O93" s="144">
        <v>869707</v>
      </c>
      <c r="P93" s="145">
        <v>991850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181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164">
        <v>83679603.829999998</v>
      </c>
      <c r="L95" s="69">
        <v>0</v>
      </c>
      <c r="M95" s="93">
        <v>83679604</v>
      </c>
      <c r="N95" s="62"/>
      <c r="O95" s="93">
        <v>869707</v>
      </c>
      <c r="P95" s="93">
        <v>84549311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90957019.159999996</v>
      </c>
      <c r="L97" s="159">
        <v>0</v>
      </c>
      <c r="M97" s="94">
        <v>90957019</v>
      </c>
      <c r="N97" s="67"/>
      <c r="O97" s="17">
        <v>1114826</v>
      </c>
      <c r="P97" s="17">
        <v>92071846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1861366</v>
      </c>
      <c r="L101" s="138">
        <v>0</v>
      </c>
      <c r="M101" s="32">
        <v>1861366</v>
      </c>
      <c r="N101" s="62"/>
      <c r="O101" s="139">
        <v>0</v>
      </c>
      <c r="P101" s="32">
        <v>1861366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1830625</v>
      </c>
      <c r="L102" s="138">
        <v>0</v>
      </c>
      <c r="M102" s="32">
        <v>1830625</v>
      </c>
      <c r="N102" s="62"/>
      <c r="O102" s="139">
        <v>0</v>
      </c>
      <c r="P102" s="32">
        <v>1830625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68291</v>
      </c>
      <c r="L103" s="138">
        <v>0</v>
      </c>
      <c r="M103" s="32">
        <v>68291</v>
      </c>
      <c r="N103" s="62"/>
      <c r="O103" s="139">
        <v>0</v>
      </c>
      <c r="P103" s="32">
        <v>68291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3760282</v>
      </c>
      <c r="L107" s="153">
        <v>0</v>
      </c>
      <c r="M107" s="134">
        <v>3760282</v>
      </c>
      <c r="N107" s="133"/>
      <c r="O107" s="134">
        <v>0</v>
      </c>
      <c r="P107" s="18">
        <v>3760282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94717301.159999996</v>
      </c>
      <c r="L108" s="134">
        <v>0</v>
      </c>
      <c r="M108" s="134">
        <v>94717301</v>
      </c>
      <c r="N108" s="133"/>
      <c r="O108" s="134">
        <v>1114826</v>
      </c>
      <c r="P108" s="134">
        <v>95832128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227020495.54000002</v>
      </c>
      <c r="L111" s="138">
        <v>0</v>
      </c>
      <c r="M111" s="32">
        <v>227020495.54000002</v>
      </c>
      <c r="N111" s="62"/>
      <c r="O111" s="139">
        <v>0</v>
      </c>
      <c r="P111" s="32">
        <v>227020496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18925318</v>
      </c>
      <c r="P114" s="32">
        <v>18925318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1720801.4500000007</v>
      </c>
      <c r="L117" s="138">
        <v>0</v>
      </c>
      <c r="M117" s="32">
        <v>1720801.4500000007</v>
      </c>
      <c r="N117" s="62"/>
      <c r="O117" s="139">
        <v>0</v>
      </c>
      <c r="P117" s="32">
        <v>1720801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105658.80000000179</v>
      </c>
      <c r="L118" s="138">
        <v>0</v>
      </c>
      <c r="M118" s="32">
        <v>105658.80000000179</v>
      </c>
      <c r="N118" s="62"/>
      <c r="O118" s="139">
        <v>14582532</v>
      </c>
      <c r="P118" s="32">
        <v>14688191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39565650.709999993</v>
      </c>
      <c r="L119" s="138">
        <v>0</v>
      </c>
      <c r="M119" s="32">
        <v>39565650.709999993</v>
      </c>
      <c r="N119" s="62"/>
      <c r="O119" s="139">
        <v>0</v>
      </c>
      <c r="P119" s="32">
        <v>39565651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-11598.900000000038</v>
      </c>
      <c r="L120" s="138">
        <v>0</v>
      </c>
      <c r="M120" s="32">
        <v>-11598.900000000038</v>
      </c>
      <c r="N120" s="62"/>
      <c r="O120" s="139">
        <v>0</v>
      </c>
      <c r="P120" s="32">
        <v>-11599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-37421559.100000001</v>
      </c>
      <c r="L122" s="151">
        <v>0</v>
      </c>
      <c r="M122" s="145">
        <v>-37421559.100000001</v>
      </c>
      <c r="N122" s="62"/>
      <c r="O122" s="160">
        <v>3134704</v>
      </c>
      <c r="P122" s="145">
        <v>-34286857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230979448.5</v>
      </c>
      <c r="L124" s="159">
        <v>0</v>
      </c>
      <c r="M124" s="94">
        <v>230979449</v>
      </c>
      <c r="N124" s="67"/>
      <c r="O124" s="94">
        <v>36642554</v>
      </c>
      <c r="P124" s="94">
        <v>267622001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325696749.65999997</v>
      </c>
      <c r="L126" s="153">
        <v>0</v>
      </c>
      <c r="M126" s="134">
        <v>325696750</v>
      </c>
      <c r="N126" s="133"/>
      <c r="O126" s="134">
        <v>37757380</v>
      </c>
      <c r="P126" s="134">
        <v>363454129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814" priority="7" operator="notEqual">
      <formula>0</formula>
    </cfRule>
    <cfRule type="containsBlanks" dxfId="813" priority="8">
      <formula>LEN(TRIM(K12))=0</formula>
    </cfRule>
  </conditionalFormatting>
  <conditionalFormatting sqref="O105">
    <cfRule type="cellIs" dxfId="812" priority="81" operator="notEqual">
      <formula>0</formula>
    </cfRule>
    <cfRule type="containsBlanks" dxfId="811" priority="82">
      <formula>LEN(TRIM(O105))=0</formula>
    </cfRule>
  </conditionalFormatting>
  <conditionalFormatting sqref="K11">
    <cfRule type="cellIs" dxfId="810" priority="57" operator="notEqual">
      <formula>0</formula>
    </cfRule>
    <cfRule type="containsBlanks" dxfId="809" priority="58">
      <formula>LEN(TRIM(K11))=0</formula>
    </cfRule>
  </conditionalFormatting>
  <conditionalFormatting sqref="P28:P35">
    <cfRule type="cellIs" dxfId="808" priority="49" operator="notEqual">
      <formula>0</formula>
    </cfRule>
    <cfRule type="containsBlanks" dxfId="807" priority="50">
      <formula>LEN(TRIM(P28))=0</formula>
    </cfRule>
  </conditionalFormatting>
  <conditionalFormatting sqref="P42:P46">
    <cfRule type="cellIs" dxfId="806" priority="47" operator="notEqual">
      <formula>0</formula>
    </cfRule>
    <cfRule type="containsBlanks" dxfId="805" priority="48">
      <formula>LEN(TRIM(P42))=0</formula>
    </cfRule>
  </conditionalFormatting>
  <conditionalFormatting sqref="P53:P61">
    <cfRule type="cellIs" dxfId="804" priority="45" operator="notEqual">
      <formula>0</formula>
    </cfRule>
    <cfRule type="containsBlanks" dxfId="803" priority="46">
      <formula>LEN(TRIM(P53))=0</formula>
    </cfRule>
  </conditionalFormatting>
  <conditionalFormatting sqref="P63:P72">
    <cfRule type="cellIs" dxfId="802" priority="43" operator="notEqual">
      <formula>0</formula>
    </cfRule>
    <cfRule type="containsBlanks" dxfId="801" priority="44">
      <formula>LEN(TRIM(P63))=0</formula>
    </cfRule>
  </conditionalFormatting>
  <conditionalFormatting sqref="P84:P93">
    <cfRule type="cellIs" dxfId="800" priority="41" operator="notEqual">
      <formula>0</formula>
    </cfRule>
    <cfRule type="containsBlanks" dxfId="799" priority="42">
      <formula>LEN(TRIM(P84))=0</formula>
    </cfRule>
  </conditionalFormatting>
  <conditionalFormatting sqref="P100:P105">
    <cfRule type="cellIs" dxfId="798" priority="39" operator="notEqual">
      <formula>0</formula>
    </cfRule>
    <cfRule type="containsBlanks" dxfId="797" priority="40">
      <formula>LEN(TRIM(P100))=0</formula>
    </cfRule>
  </conditionalFormatting>
  <conditionalFormatting sqref="P114">
    <cfRule type="cellIs" dxfId="796" priority="35" operator="notEqual">
      <formula>0</formula>
    </cfRule>
    <cfRule type="containsBlanks" dxfId="795" priority="36">
      <formula>LEN(TRIM(P114))=0</formula>
    </cfRule>
  </conditionalFormatting>
  <conditionalFormatting sqref="P116:P121">
    <cfRule type="cellIs" dxfId="794" priority="33" operator="notEqual">
      <formula>0</formula>
    </cfRule>
    <cfRule type="containsBlanks" dxfId="793" priority="34">
      <formula>LEN(TRIM(P116))=0</formula>
    </cfRule>
  </conditionalFormatting>
  <conditionalFormatting sqref="P122">
    <cfRule type="cellIs" dxfId="792" priority="31" operator="notEqual">
      <formula>0</formula>
    </cfRule>
    <cfRule type="containsBlanks" dxfId="791" priority="32">
      <formula>LEN(TRIM(P122))=0</formula>
    </cfRule>
  </conditionalFormatting>
  <conditionalFormatting sqref="P12:P22">
    <cfRule type="cellIs" dxfId="790" priority="29" operator="notEqual">
      <formula>0</formula>
    </cfRule>
    <cfRule type="containsBlanks" dxfId="789" priority="30">
      <formula>LEN(TRIM(P12))=0</formula>
    </cfRule>
  </conditionalFormatting>
  <conditionalFormatting sqref="P23">
    <cfRule type="cellIs" dxfId="788" priority="27" operator="notEqual">
      <formula>0</formula>
    </cfRule>
    <cfRule type="containsBlanks" dxfId="787" priority="28">
      <formula>LEN(TRIM(P23))=0</formula>
    </cfRule>
  </conditionalFormatting>
  <conditionalFormatting sqref="M12">
    <cfRule type="cellIs" dxfId="786" priority="25" operator="notEqual">
      <formula>0</formula>
    </cfRule>
    <cfRule type="containsBlanks" dxfId="785" priority="26">
      <formula>LEN(TRIM(M12))=0</formula>
    </cfRule>
  </conditionalFormatting>
  <conditionalFormatting sqref="L13:L22">
    <cfRule type="cellIs" dxfId="784" priority="23" operator="notEqual">
      <formula>0</formula>
    </cfRule>
    <cfRule type="containsBlanks" dxfId="783" priority="24">
      <formula>LEN(TRIM(L13))=0</formula>
    </cfRule>
  </conditionalFormatting>
  <conditionalFormatting sqref="L23">
    <cfRule type="cellIs" dxfId="782" priority="21" operator="notEqual">
      <formula>0</formula>
    </cfRule>
    <cfRule type="containsBlanks" dxfId="781" priority="22">
      <formula>LEN(TRIM(L23))=0</formula>
    </cfRule>
  </conditionalFormatting>
  <conditionalFormatting sqref="L29:L35">
    <cfRule type="cellIs" dxfId="780" priority="19" operator="notEqual">
      <formula>0</formula>
    </cfRule>
    <cfRule type="containsBlanks" dxfId="779" priority="20">
      <formula>LEN(TRIM(L29))=0</formula>
    </cfRule>
  </conditionalFormatting>
  <conditionalFormatting sqref="O104">
    <cfRule type="cellIs" dxfId="778" priority="17" operator="notEqual">
      <formula>0</formula>
    </cfRule>
    <cfRule type="containsBlanks" dxfId="777" priority="18">
      <formula>LEN(TRIM(O104))=0</formula>
    </cfRule>
  </conditionalFormatting>
  <conditionalFormatting sqref="K28:K35 K13:K23 K53:K72">
    <cfRule type="cellIs" dxfId="776" priority="15" operator="notEqual">
      <formula>0</formula>
    </cfRule>
    <cfRule type="containsBlanks" dxfId="775" priority="16">
      <formula>LEN(TRIM(K13))=0</formula>
    </cfRule>
  </conditionalFormatting>
  <conditionalFormatting sqref="K100:K105">
    <cfRule type="cellIs" dxfId="774" priority="1" operator="notEqual">
      <formula>0</formula>
    </cfRule>
    <cfRule type="containsBlanks" dxfId="773" priority="2">
      <formula>LEN(TRIM(K100))=0</formula>
    </cfRule>
  </conditionalFormatting>
  <conditionalFormatting sqref="O114 M114 O12:O23 M111 O116:O121 O111 O84:O93 M84:M93 M116:M122 M28:M35 O28:O35 M13:M23 O53:O72 M53:M72">
    <cfRule type="cellIs" dxfId="772" priority="108" operator="notEqual">
      <formula>0</formula>
    </cfRule>
    <cfRule type="containsBlanks" dxfId="771" priority="109">
      <formula>LEN(TRIM(M12))=0</formula>
    </cfRule>
  </conditionalFormatting>
  <conditionalFormatting sqref="O12">
    <cfRule type="cellIs" dxfId="770" priority="107" operator="notEqual">
      <formula>O25</formula>
    </cfRule>
  </conditionalFormatting>
  <conditionalFormatting sqref="M53">
    <cfRule type="cellIs" dxfId="769" priority="106" operator="notEqual">
      <formula>M74</formula>
    </cfRule>
  </conditionalFormatting>
  <conditionalFormatting sqref="O53">
    <cfRule type="cellIs" dxfId="768" priority="105" operator="notEqual">
      <formula>O74</formula>
    </cfRule>
  </conditionalFormatting>
  <conditionalFormatting sqref="M84:M91">
    <cfRule type="cellIs" dxfId="767" priority="104" operator="notEqual">
      <formula>M95</formula>
    </cfRule>
  </conditionalFormatting>
  <conditionalFormatting sqref="O84">
    <cfRule type="cellIs" dxfId="766" priority="103" operator="notEqual">
      <formula>O97</formula>
    </cfRule>
  </conditionalFormatting>
  <conditionalFormatting sqref="M130 O130">
    <cfRule type="cellIs" dxfId="765" priority="93" operator="notEqual">
      <formula>0</formula>
    </cfRule>
    <cfRule type="cellIs" dxfId="764" priority="94" operator="equal">
      <formula>0</formula>
    </cfRule>
  </conditionalFormatting>
  <conditionalFormatting sqref="P62">
    <cfRule type="cellIs" dxfId="763" priority="87" operator="notEqual">
      <formula>0</formula>
    </cfRule>
    <cfRule type="containsBlanks" dxfId="762" priority="88">
      <formula>LEN(TRIM(P62))=0</formula>
    </cfRule>
  </conditionalFormatting>
  <conditionalFormatting sqref="P130">
    <cfRule type="cellIs" dxfId="761" priority="85" operator="notEqual">
      <formula>0</formula>
    </cfRule>
    <cfRule type="cellIs" dxfId="760" priority="86" operator="equal">
      <formula>0</formula>
    </cfRule>
  </conditionalFormatting>
  <conditionalFormatting sqref="M46 O46">
    <cfRule type="cellIs" dxfId="759" priority="83" operator="notEqual">
      <formula>0</formula>
    </cfRule>
    <cfRule type="containsBlanks" dxfId="758" priority="84">
      <formula>LEN(TRIM(M46))=0</formula>
    </cfRule>
  </conditionalFormatting>
  <conditionalFormatting sqref="O42:O45 M42:M45">
    <cfRule type="cellIs" dxfId="757" priority="79" operator="notEqual">
      <formula>0</formula>
    </cfRule>
    <cfRule type="containsBlanks" dxfId="756" priority="80">
      <formula>LEN(TRIM(M42))=0</formula>
    </cfRule>
  </conditionalFormatting>
  <conditionalFormatting sqref="O100:O103 M100:M105">
    <cfRule type="cellIs" dxfId="755" priority="77" operator="notEqual">
      <formula>0</formula>
    </cfRule>
    <cfRule type="containsBlanks" dxfId="754" priority="78">
      <formula>LEN(TRIM(M100))=0</formula>
    </cfRule>
  </conditionalFormatting>
  <conditionalFormatting sqref="K11">
    <cfRule type="cellIs" dxfId="753" priority="56" operator="notEqual">
      <formula>K24</formula>
    </cfRule>
  </conditionalFormatting>
  <conditionalFormatting sqref="K130">
    <cfRule type="cellIs" dxfId="752" priority="54" operator="notEqual">
      <formula>0</formula>
    </cfRule>
    <cfRule type="cellIs" dxfId="751" priority="55" operator="equal">
      <formula>0</formula>
    </cfRule>
  </conditionalFormatting>
  <conditionalFormatting sqref="L130">
    <cfRule type="cellIs" dxfId="750" priority="52" operator="notEqual">
      <formula>0</formula>
    </cfRule>
    <cfRule type="cellIs" dxfId="749" priority="53" operator="equal">
      <formula>0</formula>
    </cfRule>
  </conditionalFormatting>
  <conditionalFormatting sqref="M13:M23">
    <cfRule type="cellIs" dxfId="748" priority="51" operator="notEqual">
      <formula>M26</formula>
    </cfRule>
  </conditionalFormatting>
  <conditionalFormatting sqref="P111">
    <cfRule type="cellIs" dxfId="747" priority="37" operator="notEqual">
      <formula>0</formula>
    </cfRule>
    <cfRule type="containsBlanks" dxfId="746" priority="38">
      <formula>LEN(TRIM(P111))=0</formula>
    </cfRule>
  </conditionalFormatting>
  <conditionalFormatting sqref="M92:M93">
    <cfRule type="cellIs" dxfId="745" priority="110" operator="notEqual">
      <formula>M105</formula>
    </cfRule>
  </conditionalFormatting>
  <conditionalFormatting sqref="K53">
    <cfRule type="cellIs" dxfId="744" priority="14" operator="notEqual">
      <formula>K74</formula>
    </cfRule>
  </conditionalFormatting>
  <conditionalFormatting sqref="K46">
    <cfRule type="cellIs" dxfId="743" priority="12" operator="notEqual">
      <formula>0</formula>
    </cfRule>
    <cfRule type="containsBlanks" dxfId="742" priority="13">
      <formula>LEN(TRIM(K46))=0</formula>
    </cfRule>
  </conditionalFormatting>
  <conditionalFormatting sqref="K42:K45">
    <cfRule type="cellIs" dxfId="741" priority="10" operator="notEqual">
      <formula>0</formula>
    </cfRule>
    <cfRule type="containsBlanks" dxfId="740" priority="11">
      <formula>LEN(TRIM(K42))=0</formula>
    </cfRule>
  </conditionalFormatting>
  <conditionalFormatting sqref="K13:K23">
    <cfRule type="cellIs" dxfId="739" priority="9" operator="notEqual">
      <formula>K26</formula>
    </cfRule>
  </conditionalFormatting>
  <conditionalFormatting sqref="K114 K111 K84:K93 K116:K122">
    <cfRule type="cellIs" dxfId="738" priority="4" operator="notEqual">
      <formula>0</formula>
    </cfRule>
    <cfRule type="containsBlanks" dxfId="737" priority="5">
      <formula>LEN(TRIM(K84))=0</formula>
    </cfRule>
  </conditionalFormatting>
  <conditionalFormatting sqref="K84:K91">
    <cfRule type="cellIs" dxfId="736" priority="3" operator="notEqual">
      <formula>K95</formula>
    </cfRule>
  </conditionalFormatting>
  <conditionalFormatting sqref="K92:K93">
    <cfRule type="cellIs" dxfId="73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5.28515625" style="25" customWidth="1"/>
    <col min="5" max="5" width="2" style="25" customWidth="1"/>
    <col min="6" max="8" width="11.140625" style="25"/>
    <col min="9" max="9" width="25.28515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16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323"/>
      <c r="E2" s="323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18" t="s">
        <v>208</v>
      </c>
      <c r="E3" s="318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18" t="s">
        <v>3</v>
      </c>
      <c r="E4" s="318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19" t="s">
        <v>4</v>
      </c>
      <c r="E5" s="319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20">
        <v>43281</v>
      </c>
      <c r="E6" s="32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16715437.98</v>
      </c>
      <c r="L12" s="142">
        <v>1603390.8200000003</v>
      </c>
      <c r="M12" s="32">
        <v>18318828.800000001</v>
      </c>
      <c r="N12" s="143"/>
      <c r="O12" s="141">
        <v>588476</v>
      </c>
      <c r="P12" s="32">
        <v>18907305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5586760.3399999999</v>
      </c>
      <c r="L13" s="139">
        <v>-696973.26999999955</v>
      </c>
      <c r="M13" s="32">
        <v>4889787.07</v>
      </c>
      <c r="N13" s="61"/>
      <c r="O13" s="139">
        <v>0</v>
      </c>
      <c r="P13" s="32">
        <v>4889787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1062922.75</v>
      </c>
      <c r="L16" s="139">
        <v>0</v>
      </c>
      <c r="M16" s="32">
        <v>1062922.75</v>
      </c>
      <c r="N16" s="61"/>
      <c r="O16" s="139">
        <v>33282</v>
      </c>
      <c r="P16" s="32">
        <v>1096205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9811818.7699999996</v>
      </c>
      <c r="L18" s="139">
        <v>0</v>
      </c>
      <c r="M18" s="32">
        <v>9811818.7699999996</v>
      </c>
      <c r="N18" s="61"/>
      <c r="O18" s="139">
        <v>0</v>
      </c>
      <c r="P18" s="32">
        <v>9811819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126346</v>
      </c>
      <c r="L20" s="139">
        <v>0</v>
      </c>
      <c r="M20" s="32">
        <v>126346</v>
      </c>
      <c r="N20" s="61"/>
      <c r="O20" s="139">
        <v>0</v>
      </c>
      <c r="P20" s="32">
        <v>126346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142956.37</v>
      </c>
      <c r="L21" s="139">
        <v>0</v>
      </c>
      <c r="M21" s="32">
        <v>142956.37</v>
      </c>
      <c r="N21" s="61"/>
      <c r="O21" s="139">
        <v>25325.53</v>
      </c>
      <c r="P21" s="32">
        <v>168282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44559.93</v>
      </c>
      <c r="L22" s="139">
        <v>0</v>
      </c>
      <c r="M22" s="32">
        <v>44559.93</v>
      </c>
      <c r="N22" s="61"/>
      <c r="O22" s="139">
        <v>200</v>
      </c>
      <c r="P22" s="32">
        <v>44760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33490802.140000001</v>
      </c>
      <c r="L25" s="146">
        <v>906417.55000000075</v>
      </c>
      <c r="M25" s="147">
        <v>34397220</v>
      </c>
      <c r="N25" s="62"/>
      <c r="O25" s="147">
        <v>647284</v>
      </c>
      <c r="P25" s="147">
        <v>35044504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3991291.5299999993</v>
      </c>
      <c r="L28" s="148">
        <v>0</v>
      </c>
      <c r="M28" s="32">
        <v>3991291.5299999993</v>
      </c>
      <c r="N28" s="61"/>
      <c r="O28" s="139">
        <v>0</v>
      </c>
      <c r="P28" s="32">
        <v>3991292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21239879</v>
      </c>
      <c r="P29" s="32">
        <v>21239879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420.49</v>
      </c>
      <c r="L30" s="139">
        <v>0</v>
      </c>
      <c r="M30" s="32">
        <v>420.49</v>
      </c>
      <c r="N30" s="61"/>
      <c r="O30" s="139">
        <v>0</v>
      </c>
      <c r="P30" s="32">
        <v>420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115703752.30000004</v>
      </c>
      <c r="L33" s="139">
        <v>0</v>
      </c>
      <c r="M33" s="32">
        <v>115703752.30000004</v>
      </c>
      <c r="N33" s="61"/>
      <c r="O33" s="139">
        <v>8677</v>
      </c>
      <c r="P33" s="32">
        <v>115712429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21021361.879999999</v>
      </c>
      <c r="L34" s="139">
        <v>0</v>
      </c>
      <c r="M34" s="32">
        <v>21021361.879999999</v>
      </c>
      <c r="N34" s="61"/>
      <c r="O34" s="139">
        <v>174984</v>
      </c>
      <c r="P34" s="32">
        <v>21196346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140716826.20000005</v>
      </c>
      <c r="L37" s="146">
        <v>0</v>
      </c>
      <c r="M37" s="69">
        <v>140716826</v>
      </c>
      <c r="N37" s="61"/>
      <c r="O37" s="69">
        <v>21423540</v>
      </c>
      <c r="P37" s="69">
        <v>162140366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174207628.34000003</v>
      </c>
      <c r="L39" s="150">
        <v>906417.55000000075</v>
      </c>
      <c r="M39" s="94">
        <v>175114046</v>
      </c>
      <c r="N39" s="67"/>
      <c r="O39" s="17">
        <v>22070824</v>
      </c>
      <c r="P39" s="17">
        <v>197184870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16947337.809999999</v>
      </c>
      <c r="L43" s="138">
        <v>0</v>
      </c>
      <c r="M43" s="32">
        <v>16947337.809999999</v>
      </c>
      <c r="N43" s="61"/>
      <c r="O43" s="139">
        <v>0</v>
      </c>
      <c r="P43" s="32">
        <v>16947338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3061932.48</v>
      </c>
      <c r="L44" s="138">
        <v>0</v>
      </c>
      <c r="M44" s="32">
        <v>3061932.48</v>
      </c>
      <c r="N44" s="61"/>
      <c r="O44" s="139">
        <v>0</v>
      </c>
      <c r="P44" s="32">
        <v>3061932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51997</v>
      </c>
      <c r="L45" s="138">
        <v>0</v>
      </c>
      <c r="M45" s="32">
        <v>51997</v>
      </c>
      <c r="N45" s="61"/>
      <c r="O45" s="139">
        <v>0</v>
      </c>
      <c r="P45" s="32">
        <v>51997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20061267.289999999</v>
      </c>
      <c r="L48" s="153">
        <v>0</v>
      </c>
      <c r="M48" s="134">
        <v>20061267</v>
      </c>
      <c r="N48" s="133"/>
      <c r="O48" s="134">
        <v>0</v>
      </c>
      <c r="P48" s="134">
        <v>20061267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194268895.63000003</v>
      </c>
      <c r="L49" s="153">
        <v>906417.55000000075</v>
      </c>
      <c r="M49" s="134">
        <v>195175313</v>
      </c>
      <c r="N49" s="133"/>
      <c r="O49" s="134">
        <v>22070824</v>
      </c>
      <c r="P49" s="17">
        <v>217246137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4294802.7299999995</v>
      </c>
      <c r="L53" s="138">
        <v>0</v>
      </c>
      <c r="M53" s="154">
        <v>4294802.7299999995</v>
      </c>
      <c r="N53" s="143"/>
      <c r="O53" s="141">
        <v>14309</v>
      </c>
      <c r="P53" s="32">
        <v>4309112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2545084.6800000002</v>
      </c>
      <c r="L55" s="138">
        <v>0</v>
      </c>
      <c r="M55" s="32">
        <v>2545084.6800000002</v>
      </c>
      <c r="N55" s="62"/>
      <c r="O55" s="139">
        <v>0</v>
      </c>
      <c r="P55" s="32">
        <v>2545085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664348.5</v>
      </c>
      <c r="L56" s="138">
        <v>0</v>
      </c>
      <c r="M56" s="32">
        <v>664348.5</v>
      </c>
      <c r="N56" s="62"/>
      <c r="O56" s="139">
        <v>0</v>
      </c>
      <c r="P56" s="32">
        <v>664349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168736.42</v>
      </c>
      <c r="L59" s="138">
        <v>0</v>
      </c>
      <c r="M59" s="32">
        <v>168736.42</v>
      </c>
      <c r="N59" s="62"/>
      <c r="O59" s="139">
        <v>5000</v>
      </c>
      <c r="P59" s="32">
        <v>173736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40.049999999999997</v>
      </c>
      <c r="L60" s="138">
        <v>0</v>
      </c>
      <c r="M60" s="32">
        <v>40.049999999999997</v>
      </c>
      <c r="N60" s="62"/>
      <c r="O60" s="139">
        <v>0</v>
      </c>
      <c r="P60" s="32">
        <v>40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1540992.25</v>
      </c>
      <c r="L61" s="138">
        <v>0</v>
      </c>
      <c r="M61" s="32">
        <v>1540992.25</v>
      </c>
      <c r="N61" s="62"/>
      <c r="O61" s="139">
        <v>0</v>
      </c>
      <c r="P61" s="32">
        <v>1540992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5000</v>
      </c>
      <c r="L63" s="138">
        <v>0</v>
      </c>
      <c r="M63" s="32">
        <v>5000</v>
      </c>
      <c r="N63" s="62"/>
      <c r="O63" s="139">
        <v>0</v>
      </c>
      <c r="P63" s="32">
        <v>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289514.2</v>
      </c>
      <c r="L66" s="138">
        <v>0</v>
      </c>
      <c r="M66" s="32">
        <v>289514.2</v>
      </c>
      <c r="N66" s="62"/>
      <c r="O66" s="139">
        <v>0</v>
      </c>
      <c r="P66" s="32">
        <v>289514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196478.69</v>
      </c>
      <c r="L68" s="138">
        <v>0</v>
      </c>
      <c r="M68" s="32">
        <v>196478.69</v>
      </c>
      <c r="N68" s="65"/>
      <c r="O68" s="139">
        <v>0</v>
      </c>
      <c r="P68" s="32">
        <v>196479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404664.79</v>
      </c>
      <c r="L70" s="138">
        <v>0</v>
      </c>
      <c r="M70" s="32">
        <v>404664.79</v>
      </c>
      <c r="N70" s="65"/>
      <c r="O70" s="139">
        <v>0</v>
      </c>
      <c r="P70" s="32">
        <v>404665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51997</v>
      </c>
      <c r="L71" s="138">
        <v>0</v>
      </c>
      <c r="M71" s="32">
        <v>51997</v>
      </c>
      <c r="N71" s="65"/>
      <c r="O71" s="139">
        <v>0</v>
      </c>
      <c r="P71" s="32">
        <v>51997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10161659.309999997</v>
      </c>
      <c r="L74" s="158">
        <v>0</v>
      </c>
      <c r="M74" s="17">
        <v>10161659</v>
      </c>
      <c r="N74" s="62"/>
      <c r="O74" s="17">
        <v>19309</v>
      </c>
      <c r="P74" s="17">
        <v>10180969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208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5000</v>
      </c>
      <c r="L84" s="138">
        <v>0</v>
      </c>
      <c r="M84" s="154">
        <v>5000</v>
      </c>
      <c r="N84" s="143"/>
      <c r="O84" s="141">
        <v>0</v>
      </c>
      <c r="P84" s="32">
        <v>5000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284368.77</v>
      </c>
      <c r="L87" s="138">
        <v>0</v>
      </c>
      <c r="M87" s="32">
        <v>284368.77</v>
      </c>
      <c r="N87" s="62"/>
      <c r="O87" s="139">
        <v>0</v>
      </c>
      <c r="P87" s="32">
        <v>284369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712955.56</v>
      </c>
      <c r="L88" s="138">
        <v>0</v>
      </c>
      <c r="M88" s="32">
        <v>712955.56</v>
      </c>
      <c r="N88" s="62"/>
      <c r="O88" s="139">
        <v>0</v>
      </c>
      <c r="P88" s="32">
        <v>712956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9173686.4700000007</v>
      </c>
      <c r="L89" s="138">
        <v>0</v>
      </c>
      <c r="M89" s="32">
        <v>9173686.4700000007</v>
      </c>
      <c r="N89" s="62"/>
      <c r="O89" s="139">
        <v>3964</v>
      </c>
      <c r="P89" s="32">
        <v>9177650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30610512</v>
      </c>
      <c r="L90" s="138">
        <v>0</v>
      </c>
      <c r="M90" s="32">
        <v>30610512</v>
      </c>
      <c r="N90" s="62"/>
      <c r="O90" s="139">
        <v>0</v>
      </c>
      <c r="P90" s="32">
        <v>30610512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14636439.210000001</v>
      </c>
      <c r="L91" s="138">
        <v>0</v>
      </c>
      <c r="M91" s="32">
        <v>14636439.210000001</v>
      </c>
      <c r="N91" s="62"/>
      <c r="O91" s="139">
        <v>0</v>
      </c>
      <c r="P91" s="32">
        <v>14636439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660388</v>
      </c>
      <c r="L92" s="138">
        <v>0</v>
      </c>
      <c r="M92" s="32">
        <v>660388</v>
      </c>
      <c r="N92" s="65"/>
      <c r="O92" s="139">
        <v>0</v>
      </c>
      <c r="P92" s="32">
        <v>660388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993</v>
      </c>
      <c r="P93" s="145">
        <v>993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56083350.009999998</v>
      </c>
      <c r="L95" s="69">
        <v>0</v>
      </c>
      <c r="M95" s="93">
        <v>56083350</v>
      </c>
      <c r="N95" s="62"/>
      <c r="O95" s="93">
        <v>4957</v>
      </c>
      <c r="P95" s="93">
        <v>56088307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66245009.319999993</v>
      </c>
      <c r="L97" s="159">
        <v>0</v>
      </c>
      <c r="M97" s="94">
        <v>66245009</v>
      </c>
      <c r="N97" s="67"/>
      <c r="O97" s="17">
        <v>24266</v>
      </c>
      <c r="P97" s="17">
        <v>66269276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1929273</v>
      </c>
      <c r="L101" s="138">
        <v>0</v>
      </c>
      <c r="M101" s="32">
        <v>1929273</v>
      </c>
      <c r="N101" s="62"/>
      <c r="O101" s="139">
        <v>0</v>
      </c>
      <c r="P101" s="32">
        <v>1929273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1691409</v>
      </c>
      <c r="L102" s="138">
        <v>0</v>
      </c>
      <c r="M102" s="32">
        <v>1691409</v>
      </c>
      <c r="N102" s="62"/>
      <c r="O102" s="139">
        <v>0</v>
      </c>
      <c r="P102" s="32">
        <v>1691409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19750</v>
      </c>
      <c r="L103" s="138">
        <v>0</v>
      </c>
      <c r="M103" s="32">
        <v>19750</v>
      </c>
      <c r="N103" s="62"/>
      <c r="O103" s="139">
        <v>0</v>
      </c>
      <c r="P103" s="32">
        <v>19750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3640432</v>
      </c>
      <c r="L107" s="153">
        <v>0</v>
      </c>
      <c r="M107" s="134">
        <v>3640432</v>
      </c>
      <c r="N107" s="133"/>
      <c r="O107" s="134">
        <v>0</v>
      </c>
      <c r="P107" s="18">
        <v>3640432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69885441.319999993</v>
      </c>
      <c r="L108" s="134">
        <v>0</v>
      </c>
      <c r="M108" s="134">
        <v>69885441</v>
      </c>
      <c r="N108" s="133"/>
      <c r="O108" s="134">
        <v>24266</v>
      </c>
      <c r="P108" s="134">
        <v>69909708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136141231.21000001</v>
      </c>
      <c r="L111" s="138">
        <v>0</v>
      </c>
      <c r="M111" s="32">
        <v>136141231.21000001</v>
      </c>
      <c r="N111" s="62"/>
      <c r="O111" s="139">
        <v>183661</v>
      </c>
      <c r="P111" s="32">
        <v>136324892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11359058</v>
      </c>
      <c r="P114" s="32">
        <v>11359058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1335683.6199999999</v>
      </c>
      <c r="L117" s="138">
        <v>0</v>
      </c>
      <c r="M117" s="32">
        <v>1335683.6199999999</v>
      </c>
      <c r="N117" s="62"/>
      <c r="O117" s="139">
        <v>1217830</v>
      </c>
      <c r="P117" s="32">
        <v>2553514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9246.4500000000007</v>
      </c>
      <c r="L118" s="138">
        <v>0</v>
      </c>
      <c r="M118" s="32">
        <v>9246.4500000000007</v>
      </c>
      <c r="N118" s="62"/>
      <c r="O118" s="139">
        <v>7156412</v>
      </c>
      <c r="P118" s="32">
        <v>7165658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9821583.1699999999</v>
      </c>
      <c r="L119" s="138">
        <v>0</v>
      </c>
      <c r="M119" s="32">
        <v>9821583.1699999999</v>
      </c>
      <c r="N119" s="62"/>
      <c r="O119" s="139">
        <v>0</v>
      </c>
      <c r="P119" s="32">
        <v>9821583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420.49</v>
      </c>
      <c r="L120" s="138">
        <v>0</v>
      </c>
      <c r="M120" s="32">
        <v>420.49</v>
      </c>
      <c r="N120" s="62"/>
      <c r="O120" s="139">
        <v>0</v>
      </c>
      <c r="P120" s="32">
        <v>420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-22924710.629999999</v>
      </c>
      <c r="L122" s="151">
        <v>906416.55000000075</v>
      </c>
      <c r="M122" s="145">
        <v>-22018294.079999998</v>
      </c>
      <c r="N122" s="62"/>
      <c r="O122" s="160">
        <v>2129597</v>
      </c>
      <c r="P122" s="145">
        <v>-19888696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124383454.31</v>
      </c>
      <c r="L124" s="159">
        <v>906416.55000000075</v>
      </c>
      <c r="M124" s="94">
        <v>125289870</v>
      </c>
      <c r="N124" s="67"/>
      <c r="O124" s="94">
        <v>22046558</v>
      </c>
      <c r="P124" s="94">
        <v>147336429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194268895.63</v>
      </c>
      <c r="L126" s="153">
        <v>906416.55000000075</v>
      </c>
      <c r="M126" s="134">
        <v>195175311</v>
      </c>
      <c r="N126" s="133"/>
      <c r="O126" s="134">
        <v>22070824</v>
      </c>
      <c r="P126" s="134">
        <v>217246137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1</v>
      </c>
      <c r="M130" s="26">
        <v>2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2:O23 M111 O116:O121 O111 O84:O93 M84:M93 M116:M122 M28:M35 O28:O35 M13:M23 O53:O72 M53:M72">
    <cfRule type="cellIs" dxfId="2205" priority="108" operator="notEqual">
      <formula>0</formula>
    </cfRule>
    <cfRule type="containsBlanks" dxfId="2204" priority="109">
      <formula>LEN(TRIM(M12))=0</formula>
    </cfRule>
  </conditionalFormatting>
  <conditionalFormatting sqref="O12">
    <cfRule type="cellIs" dxfId="2203" priority="107" operator="notEqual">
      <formula>O25</formula>
    </cfRule>
  </conditionalFormatting>
  <conditionalFormatting sqref="M53">
    <cfRule type="cellIs" dxfId="2202" priority="106" operator="notEqual">
      <formula>M74</formula>
    </cfRule>
  </conditionalFormatting>
  <conditionalFormatting sqref="O53">
    <cfRule type="cellIs" dxfId="2201" priority="105" operator="notEqual">
      <formula>O74</formula>
    </cfRule>
  </conditionalFormatting>
  <conditionalFormatting sqref="M84:M91">
    <cfRule type="cellIs" dxfId="2200" priority="104" operator="notEqual">
      <formula>M95</formula>
    </cfRule>
  </conditionalFormatting>
  <conditionalFormatting sqref="O84">
    <cfRule type="cellIs" dxfId="2199" priority="103" operator="notEqual">
      <formula>O97</formula>
    </cfRule>
  </conditionalFormatting>
  <conditionalFormatting sqref="M130 O130">
    <cfRule type="cellIs" dxfId="2198" priority="93" operator="notEqual">
      <formula>0</formula>
    </cfRule>
    <cfRule type="cellIs" dxfId="2197" priority="94" operator="equal">
      <formula>0</formula>
    </cfRule>
  </conditionalFormatting>
  <conditionalFormatting sqref="P62">
    <cfRule type="cellIs" dxfId="2196" priority="87" operator="notEqual">
      <formula>0</formula>
    </cfRule>
    <cfRule type="containsBlanks" dxfId="2195" priority="88">
      <formula>LEN(TRIM(P62))=0</formula>
    </cfRule>
  </conditionalFormatting>
  <conditionalFormatting sqref="P130">
    <cfRule type="cellIs" dxfId="2194" priority="85" operator="notEqual">
      <formula>0</formula>
    </cfRule>
    <cfRule type="cellIs" dxfId="2193" priority="86" operator="equal">
      <formula>0</formula>
    </cfRule>
  </conditionalFormatting>
  <conditionalFormatting sqref="M46 O46">
    <cfRule type="cellIs" dxfId="2192" priority="83" operator="notEqual">
      <formula>0</formula>
    </cfRule>
    <cfRule type="containsBlanks" dxfId="2191" priority="84">
      <formula>LEN(TRIM(M46))=0</formula>
    </cfRule>
  </conditionalFormatting>
  <conditionalFormatting sqref="O105">
    <cfRule type="cellIs" dxfId="2190" priority="81" operator="notEqual">
      <formula>0</formula>
    </cfRule>
    <cfRule type="containsBlanks" dxfId="2189" priority="82">
      <formula>LEN(TRIM(O105))=0</formula>
    </cfRule>
  </conditionalFormatting>
  <conditionalFormatting sqref="O42:O45 M42:M45">
    <cfRule type="cellIs" dxfId="2188" priority="79" operator="notEqual">
      <formula>0</formula>
    </cfRule>
    <cfRule type="containsBlanks" dxfId="2187" priority="80">
      <formula>LEN(TRIM(M42))=0</formula>
    </cfRule>
  </conditionalFormatting>
  <conditionalFormatting sqref="O100:O103 M100:M105">
    <cfRule type="cellIs" dxfId="2186" priority="77" operator="notEqual">
      <formula>0</formula>
    </cfRule>
    <cfRule type="containsBlanks" dxfId="2185" priority="78">
      <formula>LEN(TRIM(M100))=0</formula>
    </cfRule>
  </conditionalFormatting>
  <conditionalFormatting sqref="K11">
    <cfRule type="cellIs" dxfId="2184" priority="57" operator="notEqual">
      <formula>0</formula>
    </cfRule>
    <cfRule type="containsBlanks" dxfId="2183" priority="58">
      <formula>LEN(TRIM(K11))=0</formula>
    </cfRule>
  </conditionalFormatting>
  <conditionalFormatting sqref="K11">
    <cfRule type="cellIs" dxfId="2182" priority="56" operator="notEqual">
      <formula>K24</formula>
    </cfRule>
  </conditionalFormatting>
  <conditionalFormatting sqref="K130">
    <cfRule type="cellIs" dxfId="2181" priority="54" operator="notEqual">
      <formula>0</formula>
    </cfRule>
    <cfRule type="cellIs" dxfId="2180" priority="55" operator="equal">
      <formula>0</formula>
    </cfRule>
  </conditionalFormatting>
  <conditionalFormatting sqref="L130">
    <cfRule type="cellIs" dxfId="2179" priority="52" operator="notEqual">
      <formula>0</formula>
    </cfRule>
    <cfRule type="cellIs" dxfId="2178" priority="53" operator="equal">
      <formula>0</formula>
    </cfRule>
  </conditionalFormatting>
  <conditionalFormatting sqref="M13:M23">
    <cfRule type="cellIs" dxfId="2177" priority="51" operator="notEqual">
      <formula>M26</formula>
    </cfRule>
  </conditionalFormatting>
  <conditionalFormatting sqref="P28:P35">
    <cfRule type="cellIs" dxfId="2176" priority="49" operator="notEqual">
      <formula>0</formula>
    </cfRule>
    <cfRule type="containsBlanks" dxfId="2175" priority="50">
      <formula>LEN(TRIM(P28))=0</formula>
    </cfRule>
  </conditionalFormatting>
  <conditionalFormatting sqref="P42:P46">
    <cfRule type="cellIs" dxfId="2174" priority="47" operator="notEqual">
      <formula>0</formula>
    </cfRule>
    <cfRule type="containsBlanks" dxfId="2173" priority="48">
      <formula>LEN(TRIM(P42))=0</formula>
    </cfRule>
  </conditionalFormatting>
  <conditionalFormatting sqref="P53:P61">
    <cfRule type="cellIs" dxfId="2172" priority="45" operator="notEqual">
      <formula>0</formula>
    </cfRule>
    <cfRule type="containsBlanks" dxfId="2171" priority="46">
      <formula>LEN(TRIM(P53))=0</formula>
    </cfRule>
  </conditionalFormatting>
  <conditionalFormatting sqref="P63:P72">
    <cfRule type="cellIs" dxfId="2170" priority="43" operator="notEqual">
      <formula>0</formula>
    </cfRule>
    <cfRule type="containsBlanks" dxfId="2169" priority="44">
      <formula>LEN(TRIM(P63))=0</formula>
    </cfRule>
  </conditionalFormatting>
  <conditionalFormatting sqref="P84:P93">
    <cfRule type="cellIs" dxfId="2168" priority="41" operator="notEqual">
      <formula>0</formula>
    </cfRule>
    <cfRule type="containsBlanks" dxfId="2167" priority="42">
      <formula>LEN(TRIM(P84))=0</formula>
    </cfRule>
  </conditionalFormatting>
  <conditionalFormatting sqref="P100:P105">
    <cfRule type="cellIs" dxfId="2166" priority="39" operator="notEqual">
      <formula>0</formula>
    </cfRule>
    <cfRule type="containsBlanks" dxfId="2165" priority="40">
      <formula>LEN(TRIM(P100))=0</formula>
    </cfRule>
  </conditionalFormatting>
  <conditionalFormatting sqref="P111">
    <cfRule type="cellIs" dxfId="2164" priority="37" operator="notEqual">
      <formula>0</formula>
    </cfRule>
    <cfRule type="containsBlanks" dxfId="2163" priority="38">
      <formula>LEN(TRIM(P111))=0</formula>
    </cfRule>
  </conditionalFormatting>
  <conditionalFormatting sqref="P114">
    <cfRule type="cellIs" dxfId="2162" priority="35" operator="notEqual">
      <formula>0</formula>
    </cfRule>
    <cfRule type="containsBlanks" dxfId="2161" priority="36">
      <formula>LEN(TRIM(P114))=0</formula>
    </cfRule>
  </conditionalFormatting>
  <conditionalFormatting sqref="P116:P121">
    <cfRule type="cellIs" dxfId="2160" priority="33" operator="notEqual">
      <formula>0</formula>
    </cfRule>
    <cfRule type="containsBlanks" dxfId="2159" priority="34">
      <formula>LEN(TRIM(P116))=0</formula>
    </cfRule>
  </conditionalFormatting>
  <conditionalFormatting sqref="P122">
    <cfRule type="cellIs" dxfId="2158" priority="31" operator="notEqual">
      <formula>0</formula>
    </cfRule>
    <cfRule type="containsBlanks" dxfId="2157" priority="32">
      <formula>LEN(TRIM(P122))=0</formula>
    </cfRule>
  </conditionalFormatting>
  <conditionalFormatting sqref="P12:P22">
    <cfRule type="cellIs" dxfId="2156" priority="29" operator="notEqual">
      <formula>0</formula>
    </cfRule>
    <cfRule type="containsBlanks" dxfId="2155" priority="30">
      <formula>LEN(TRIM(P12))=0</formula>
    </cfRule>
  </conditionalFormatting>
  <conditionalFormatting sqref="P23">
    <cfRule type="cellIs" dxfId="2154" priority="27" operator="notEqual">
      <formula>0</formula>
    </cfRule>
    <cfRule type="containsBlanks" dxfId="2153" priority="28">
      <formula>LEN(TRIM(P23))=0</formula>
    </cfRule>
  </conditionalFormatting>
  <conditionalFormatting sqref="M12">
    <cfRule type="cellIs" dxfId="2152" priority="25" operator="notEqual">
      <formula>0</formula>
    </cfRule>
    <cfRule type="containsBlanks" dxfId="2151" priority="26">
      <formula>LEN(TRIM(M12))=0</formula>
    </cfRule>
  </conditionalFormatting>
  <conditionalFormatting sqref="L13:L22">
    <cfRule type="cellIs" dxfId="2150" priority="23" operator="notEqual">
      <formula>0</formula>
    </cfRule>
    <cfRule type="containsBlanks" dxfId="2149" priority="24">
      <formula>LEN(TRIM(L13))=0</formula>
    </cfRule>
  </conditionalFormatting>
  <conditionalFormatting sqref="L23">
    <cfRule type="cellIs" dxfId="2148" priority="21" operator="notEqual">
      <formula>0</formula>
    </cfRule>
    <cfRule type="containsBlanks" dxfId="2147" priority="22">
      <formula>LEN(TRIM(L23))=0</formula>
    </cfRule>
  </conditionalFormatting>
  <conditionalFormatting sqref="L29:L35">
    <cfRule type="cellIs" dxfId="2146" priority="19" operator="notEqual">
      <formula>0</formula>
    </cfRule>
    <cfRule type="containsBlanks" dxfId="2145" priority="20">
      <formula>LEN(TRIM(L29))=0</formula>
    </cfRule>
  </conditionalFormatting>
  <conditionalFormatting sqref="M92:M93">
    <cfRule type="cellIs" dxfId="2144" priority="110" operator="notEqual">
      <formula>M105</formula>
    </cfRule>
  </conditionalFormatting>
  <conditionalFormatting sqref="O104">
    <cfRule type="cellIs" dxfId="2143" priority="17" operator="notEqual">
      <formula>0</formula>
    </cfRule>
    <cfRule type="containsBlanks" dxfId="2142" priority="18">
      <formula>LEN(TRIM(O104))=0</formula>
    </cfRule>
  </conditionalFormatting>
  <conditionalFormatting sqref="K28:K35 K13:K23 K53:K72">
    <cfRule type="cellIs" dxfId="2141" priority="15" operator="notEqual">
      <formula>0</formula>
    </cfRule>
    <cfRule type="containsBlanks" dxfId="2140" priority="16">
      <formula>LEN(TRIM(K13))=0</formula>
    </cfRule>
  </conditionalFormatting>
  <conditionalFormatting sqref="K53">
    <cfRule type="cellIs" dxfId="2139" priority="14" operator="notEqual">
      <formula>K74</formula>
    </cfRule>
  </conditionalFormatting>
  <conditionalFormatting sqref="K46">
    <cfRule type="cellIs" dxfId="2138" priority="12" operator="notEqual">
      <formula>0</formula>
    </cfRule>
    <cfRule type="containsBlanks" dxfId="2137" priority="13">
      <formula>LEN(TRIM(K46))=0</formula>
    </cfRule>
  </conditionalFormatting>
  <conditionalFormatting sqref="K42:K45">
    <cfRule type="cellIs" dxfId="2136" priority="10" operator="notEqual">
      <formula>0</formula>
    </cfRule>
    <cfRule type="containsBlanks" dxfId="2135" priority="11">
      <formula>LEN(TRIM(K42))=0</formula>
    </cfRule>
  </conditionalFormatting>
  <conditionalFormatting sqref="K13:K23">
    <cfRule type="cellIs" dxfId="2134" priority="9" operator="notEqual">
      <formula>K26</formula>
    </cfRule>
  </conditionalFormatting>
  <conditionalFormatting sqref="K12">
    <cfRule type="cellIs" dxfId="2133" priority="7" operator="notEqual">
      <formula>0</formula>
    </cfRule>
    <cfRule type="containsBlanks" dxfId="2132" priority="8">
      <formula>LEN(TRIM(K12))=0</formula>
    </cfRule>
  </conditionalFormatting>
  <conditionalFormatting sqref="K114 K111 K84:K93 K116:K122">
    <cfRule type="cellIs" dxfId="2131" priority="4" operator="notEqual">
      <formula>0</formula>
    </cfRule>
    <cfRule type="containsBlanks" dxfId="2130" priority="5">
      <formula>LEN(TRIM(K84))=0</formula>
    </cfRule>
  </conditionalFormatting>
  <conditionalFormatting sqref="K84:K91">
    <cfRule type="cellIs" dxfId="2129" priority="3" operator="notEqual">
      <formula>K95</formula>
    </cfRule>
  </conditionalFormatting>
  <conditionalFormatting sqref="K100:K105">
    <cfRule type="cellIs" dxfId="2128" priority="1" operator="notEqual">
      <formula>0</formula>
    </cfRule>
    <cfRule type="containsBlanks" dxfId="2127" priority="2">
      <formula>LEN(TRIM(K100))=0</formula>
    </cfRule>
  </conditionalFormatting>
  <conditionalFormatting sqref="K92:K93">
    <cfRule type="cellIs" dxfId="2126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8554687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20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20" ht="15" customHeight="1">
      <c r="B3" s="37"/>
      <c r="C3" s="89"/>
      <c r="D3" s="318" t="s">
        <v>218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T3" s="98"/>
    </row>
    <row r="4" spans="1:20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20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20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20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20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20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20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0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0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15947109.550000001</v>
      </c>
      <c r="L12" s="142">
        <v>0</v>
      </c>
      <c r="M12" s="32">
        <v>15947109.550000001</v>
      </c>
      <c r="N12" s="143"/>
      <c r="O12" s="141">
        <v>2147632</v>
      </c>
      <c r="P12" s="32">
        <v>18094742</v>
      </c>
      <c r="Q12" s="81"/>
      <c r="R12" s="124"/>
    </row>
    <row r="13" spans="1:20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3787372.4299999997</v>
      </c>
      <c r="L13" s="139">
        <v>0</v>
      </c>
      <c r="M13" s="32">
        <v>3787372.4299999997</v>
      </c>
      <c r="N13" s="61"/>
      <c r="O13" s="139">
        <v>0</v>
      </c>
      <c r="P13" s="32">
        <v>3787372</v>
      </c>
      <c r="Q13" s="97"/>
      <c r="R13" s="32"/>
    </row>
    <row r="14" spans="1:20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101223</v>
      </c>
      <c r="P14" s="32">
        <v>101223</v>
      </c>
      <c r="Q14" s="97"/>
      <c r="R14" s="32"/>
    </row>
    <row r="15" spans="1:20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20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695120.2300000001</v>
      </c>
      <c r="L16" s="139">
        <v>0</v>
      </c>
      <c r="M16" s="32">
        <v>695120.2300000001</v>
      </c>
      <c r="N16" s="61"/>
      <c r="O16" s="139">
        <v>0</v>
      </c>
      <c r="P16" s="32">
        <v>695120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35113</v>
      </c>
      <c r="P17" s="32">
        <v>35113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20243141.73</v>
      </c>
      <c r="L18" s="139">
        <v>0</v>
      </c>
      <c r="M18" s="32">
        <v>20243141.73</v>
      </c>
      <c r="N18" s="61"/>
      <c r="O18" s="139">
        <v>37334</v>
      </c>
      <c r="P18" s="32">
        <v>20280476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205973.38</v>
      </c>
      <c r="L19" s="139">
        <v>0</v>
      </c>
      <c r="M19" s="32">
        <v>205973.38</v>
      </c>
      <c r="N19" s="61"/>
      <c r="O19" s="139">
        <v>0</v>
      </c>
      <c r="P19" s="32">
        <v>205973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753786.55</v>
      </c>
      <c r="L20" s="139">
        <v>0</v>
      </c>
      <c r="M20" s="32">
        <v>753786.55</v>
      </c>
      <c r="N20" s="61"/>
      <c r="O20" s="139">
        <v>0</v>
      </c>
      <c r="P20" s="32">
        <v>753787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531170.62</v>
      </c>
      <c r="L21" s="139">
        <v>0</v>
      </c>
      <c r="M21" s="32">
        <v>531170.62</v>
      </c>
      <c r="N21" s="61"/>
      <c r="O21" s="139">
        <v>9869</v>
      </c>
      <c r="P21" s="32">
        <v>541040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22713</v>
      </c>
      <c r="L22" s="139">
        <v>0</v>
      </c>
      <c r="M22" s="32">
        <v>22713</v>
      </c>
      <c r="N22" s="61"/>
      <c r="O22" s="139">
        <v>0</v>
      </c>
      <c r="P22" s="32">
        <v>22713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42186387.489999995</v>
      </c>
      <c r="L25" s="146">
        <v>0</v>
      </c>
      <c r="M25" s="147">
        <v>42186387</v>
      </c>
      <c r="N25" s="62"/>
      <c r="O25" s="147">
        <v>2331171</v>
      </c>
      <c r="P25" s="147">
        <v>44517559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19851865.460000001</v>
      </c>
      <c r="L28" s="148">
        <v>0</v>
      </c>
      <c r="M28" s="32">
        <v>19851865.460000001</v>
      </c>
      <c r="N28" s="61"/>
      <c r="O28" s="139">
        <v>0</v>
      </c>
      <c r="P28" s="32">
        <v>19851865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9802470</v>
      </c>
      <c r="P29" s="32">
        <v>9802470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37947.89</v>
      </c>
      <c r="L30" s="139">
        <v>0.68</v>
      </c>
      <c r="M30" s="32">
        <v>37948.57</v>
      </c>
      <c r="N30" s="61"/>
      <c r="O30" s="139">
        <v>39200729</v>
      </c>
      <c r="P30" s="32">
        <v>39238678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112401.60000000001</v>
      </c>
      <c r="L31" s="139">
        <v>0</v>
      </c>
      <c r="M31" s="32">
        <v>112401.60000000001</v>
      </c>
      <c r="N31" s="61"/>
      <c r="O31" s="139">
        <v>0</v>
      </c>
      <c r="P31" s="32">
        <v>112402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1</v>
      </c>
      <c r="P32" s="32">
        <v>1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144650959.60999998</v>
      </c>
      <c r="L33" s="139">
        <v>0</v>
      </c>
      <c r="M33" s="32">
        <v>144650959.60999998</v>
      </c>
      <c r="N33" s="61"/>
      <c r="O33" s="139">
        <v>751</v>
      </c>
      <c r="P33" s="32">
        <v>144651711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5019371.63</v>
      </c>
      <c r="L34" s="139">
        <v>0</v>
      </c>
      <c r="M34" s="32">
        <v>5019371.63</v>
      </c>
      <c r="N34" s="61"/>
      <c r="O34" s="139">
        <v>288862</v>
      </c>
      <c r="P34" s="32">
        <v>5308234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317262</v>
      </c>
      <c r="P35" s="145">
        <v>317262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169672546.19</v>
      </c>
      <c r="L37" s="146">
        <v>0.68</v>
      </c>
      <c r="M37" s="69">
        <v>169672547</v>
      </c>
      <c r="N37" s="61"/>
      <c r="O37" s="69">
        <v>49610075</v>
      </c>
      <c r="P37" s="69">
        <v>219282623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211858933.68000001</v>
      </c>
      <c r="L39" s="150">
        <v>0.68</v>
      </c>
      <c r="M39" s="94">
        <v>211858934</v>
      </c>
      <c r="N39" s="67"/>
      <c r="O39" s="17">
        <v>51941246</v>
      </c>
      <c r="P39" s="17">
        <v>263800182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9568005</v>
      </c>
      <c r="L43" s="138">
        <v>0</v>
      </c>
      <c r="M43" s="32">
        <v>9568005</v>
      </c>
      <c r="N43" s="61"/>
      <c r="O43" s="139">
        <v>0</v>
      </c>
      <c r="P43" s="32">
        <v>9568005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2167418</v>
      </c>
      <c r="L44" s="138">
        <v>0</v>
      </c>
      <c r="M44" s="32">
        <v>2167418</v>
      </c>
      <c r="N44" s="61"/>
      <c r="O44" s="139">
        <v>0</v>
      </c>
      <c r="P44" s="32">
        <v>2167418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32330</v>
      </c>
      <c r="L45" s="138">
        <v>0</v>
      </c>
      <c r="M45" s="32">
        <v>32330</v>
      </c>
      <c r="N45" s="61"/>
      <c r="O45" s="139">
        <v>0</v>
      </c>
      <c r="P45" s="32">
        <v>32330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11767753</v>
      </c>
      <c r="L48" s="153">
        <v>0</v>
      </c>
      <c r="M48" s="134">
        <v>11767753</v>
      </c>
      <c r="N48" s="133"/>
      <c r="O48" s="134">
        <v>0</v>
      </c>
      <c r="P48" s="134">
        <v>11767753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223626686.68000001</v>
      </c>
      <c r="L49" s="153">
        <v>0.68</v>
      </c>
      <c r="M49" s="134">
        <v>223626687</v>
      </c>
      <c r="N49" s="133"/>
      <c r="O49" s="134">
        <v>51941246</v>
      </c>
      <c r="P49" s="17">
        <v>275567935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1265050.6000000001</v>
      </c>
      <c r="L53" s="138">
        <v>0</v>
      </c>
      <c r="M53" s="154">
        <v>1265050.6000000001</v>
      </c>
      <c r="N53" s="143"/>
      <c r="O53" s="141">
        <v>51462</v>
      </c>
      <c r="P53" s="32">
        <v>1316513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477.44</v>
      </c>
      <c r="L54" s="138">
        <v>0</v>
      </c>
      <c r="M54" s="32">
        <v>477.44</v>
      </c>
      <c r="N54" s="62"/>
      <c r="O54" s="139">
        <v>0</v>
      </c>
      <c r="P54" s="32">
        <v>477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2461320.38</v>
      </c>
      <c r="L55" s="138">
        <v>0</v>
      </c>
      <c r="M55" s="32">
        <v>2461320.38</v>
      </c>
      <c r="N55" s="62"/>
      <c r="O55" s="139">
        <v>0</v>
      </c>
      <c r="P55" s="32">
        <v>2461320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139703.09</v>
      </c>
      <c r="L56" s="138">
        <v>0</v>
      </c>
      <c r="M56" s="32">
        <v>139703.09</v>
      </c>
      <c r="N56" s="62"/>
      <c r="O56" s="139">
        <v>0</v>
      </c>
      <c r="P56" s="32">
        <v>139703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316</v>
      </c>
      <c r="L57" s="138">
        <v>0</v>
      </c>
      <c r="M57" s="32">
        <v>316</v>
      </c>
      <c r="N57" s="62"/>
      <c r="O57" s="139">
        <v>0</v>
      </c>
      <c r="P57" s="32">
        <v>316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127360</v>
      </c>
      <c r="P58" s="32">
        <v>127360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70183.8</v>
      </c>
      <c r="L59" s="138">
        <v>0</v>
      </c>
      <c r="M59" s="32">
        <v>70183.8</v>
      </c>
      <c r="N59" s="62"/>
      <c r="O59" s="139">
        <v>55543</v>
      </c>
      <c r="P59" s="32">
        <v>125727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2483272.06</v>
      </c>
      <c r="L61" s="138">
        <v>0</v>
      </c>
      <c r="M61" s="32">
        <v>2483272.06</v>
      </c>
      <c r="N61" s="62"/>
      <c r="O61" s="139">
        <v>317260</v>
      </c>
      <c r="P61" s="32">
        <v>2800532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105000</v>
      </c>
      <c r="L63" s="138">
        <v>0</v>
      </c>
      <c r="M63" s="32">
        <v>105000</v>
      </c>
      <c r="N63" s="62"/>
      <c r="O63" s="139">
        <v>0</v>
      </c>
      <c r="P63" s="32">
        <v>105000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1027103.09</v>
      </c>
      <c r="L64" s="138">
        <v>0</v>
      </c>
      <c r="M64" s="32">
        <v>1027103.09</v>
      </c>
      <c r="N64" s="62"/>
      <c r="O64" s="139">
        <v>0</v>
      </c>
      <c r="P64" s="32">
        <v>1027103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70451.73</v>
      </c>
      <c r="L66" s="138">
        <v>0</v>
      </c>
      <c r="M66" s="32">
        <v>70451.73</v>
      </c>
      <c r="N66" s="62"/>
      <c r="O66" s="139">
        <v>0</v>
      </c>
      <c r="P66" s="32">
        <v>70452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409910.16</v>
      </c>
      <c r="L68" s="138">
        <v>0</v>
      </c>
      <c r="M68" s="32">
        <v>409910.16</v>
      </c>
      <c r="N68" s="65"/>
      <c r="O68" s="139">
        <v>0</v>
      </c>
      <c r="P68" s="32">
        <v>409910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222371.46</v>
      </c>
      <c r="L70" s="138">
        <v>0</v>
      </c>
      <c r="M70" s="32">
        <v>222371.46</v>
      </c>
      <c r="N70" s="65"/>
      <c r="O70" s="139">
        <v>0</v>
      </c>
      <c r="P70" s="32">
        <v>222371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32330</v>
      </c>
      <c r="L71" s="138">
        <v>0</v>
      </c>
      <c r="M71" s="32">
        <v>32330</v>
      </c>
      <c r="N71" s="65"/>
      <c r="O71" s="139">
        <v>0</v>
      </c>
      <c r="P71" s="32">
        <v>32330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8287489.8099999996</v>
      </c>
      <c r="L74" s="158">
        <v>0</v>
      </c>
      <c r="M74" s="17">
        <v>8287490</v>
      </c>
      <c r="N74" s="62"/>
      <c r="O74" s="17">
        <v>551625</v>
      </c>
      <c r="P74" s="17">
        <v>8839114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218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1675000</v>
      </c>
      <c r="L84" s="138">
        <v>0</v>
      </c>
      <c r="M84" s="154">
        <v>1675000</v>
      </c>
      <c r="N84" s="143"/>
      <c r="O84" s="141">
        <v>0</v>
      </c>
      <c r="P84" s="32">
        <v>1675000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520365.24</v>
      </c>
      <c r="L85" s="138">
        <v>0</v>
      </c>
      <c r="M85" s="32">
        <v>520365.24</v>
      </c>
      <c r="N85" s="62"/>
      <c r="O85" s="139">
        <v>0</v>
      </c>
      <c r="P85" s="32">
        <v>520365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45874.86</v>
      </c>
      <c r="L87" s="138">
        <v>0</v>
      </c>
      <c r="M87" s="32">
        <v>45874.86</v>
      </c>
      <c r="N87" s="62"/>
      <c r="O87" s="139">
        <v>0</v>
      </c>
      <c r="P87" s="32">
        <v>45875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3102653.16</v>
      </c>
      <c r="L89" s="138">
        <v>0</v>
      </c>
      <c r="M89" s="32">
        <v>3102653.16</v>
      </c>
      <c r="N89" s="62"/>
      <c r="O89" s="139">
        <v>0</v>
      </c>
      <c r="P89" s="32">
        <v>3102653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17107527</v>
      </c>
      <c r="L90" s="138">
        <v>0</v>
      </c>
      <c r="M90" s="32">
        <v>17107527</v>
      </c>
      <c r="N90" s="62"/>
      <c r="O90" s="139">
        <v>0</v>
      </c>
      <c r="P90" s="32">
        <v>17107527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8043018.54</v>
      </c>
      <c r="L91" s="138">
        <v>0</v>
      </c>
      <c r="M91" s="32">
        <v>8043018.54</v>
      </c>
      <c r="N91" s="62"/>
      <c r="O91" s="139">
        <v>0</v>
      </c>
      <c r="P91" s="32">
        <v>8043019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319120</v>
      </c>
      <c r="L92" s="138">
        <v>0</v>
      </c>
      <c r="M92" s="32">
        <v>319120</v>
      </c>
      <c r="N92" s="65"/>
      <c r="O92" s="139">
        <v>0</v>
      </c>
      <c r="P92" s="32">
        <v>319120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30813558.799999997</v>
      </c>
      <c r="L95" s="69">
        <v>0</v>
      </c>
      <c r="M95" s="93">
        <v>30813559</v>
      </c>
      <c r="N95" s="62"/>
      <c r="O95" s="93">
        <v>0</v>
      </c>
      <c r="P95" s="93">
        <v>30813559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39101048.609999999</v>
      </c>
      <c r="L97" s="159">
        <v>0</v>
      </c>
      <c r="M97" s="94">
        <v>39101049</v>
      </c>
      <c r="N97" s="67"/>
      <c r="O97" s="17">
        <v>551625</v>
      </c>
      <c r="P97" s="17">
        <v>39652673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512442</v>
      </c>
      <c r="L101" s="138">
        <v>0</v>
      </c>
      <c r="M101" s="32">
        <v>512442</v>
      </c>
      <c r="N101" s="62"/>
      <c r="O101" s="139">
        <v>0</v>
      </c>
      <c r="P101" s="32">
        <v>512442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910142</v>
      </c>
      <c r="L102" s="138">
        <v>0</v>
      </c>
      <c r="M102" s="32">
        <v>910142</v>
      </c>
      <c r="N102" s="62"/>
      <c r="O102" s="139">
        <v>0</v>
      </c>
      <c r="P102" s="32">
        <v>910142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17446</v>
      </c>
      <c r="L103" s="138">
        <v>0</v>
      </c>
      <c r="M103" s="32">
        <v>17446</v>
      </c>
      <c r="N103" s="62"/>
      <c r="O103" s="139">
        <v>0</v>
      </c>
      <c r="P103" s="32">
        <v>17446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1440030</v>
      </c>
      <c r="L107" s="153">
        <v>0</v>
      </c>
      <c r="M107" s="134">
        <v>1440030</v>
      </c>
      <c r="N107" s="133"/>
      <c r="O107" s="134">
        <v>0</v>
      </c>
      <c r="P107" s="18">
        <v>1440030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40541078.609999999</v>
      </c>
      <c r="L108" s="134">
        <v>0</v>
      </c>
      <c r="M108" s="134">
        <v>40541079</v>
      </c>
      <c r="N108" s="133"/>
      <c r="O108" s="134">
        <v>551625</v>
      </c>
      <c r="P108" s="134">
        <v>41092703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149554004.65000001</v>
      </c>
      <c r="L111" s="138">
        <v>-3327468.33</v>
      </c>
      <c r="M111" s="32">
        <v>146226536.31999999</v>
      </c>
      <c r="N111" s="62"/>
      <c r="O111" s="139">
        <v>0</v>
      </c>
      <c r="P111" s="32">
        <v>146226536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26234486</v>
      </c>
      <c r="P114" s="32">
        <v>26234486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230822.84000000003</v>
      </c>
      <c r="L117" s="138">
        <v>0</v>
      </c>
      <c r="M117" s="32">
        <v>230822.84000000003</v>
      </c>
      <c r="N117" s="62"/>
      <c r="O117" s="139">
        <v>10100735</v>
      </c>
      <c r="P117" s="32">
        <v>10331558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468307.93000000005</v>
      </c>
      <c r="L118" s="138">
        <v>0</v>
      </c>
      <c r="M118" s="32">
        <v>468307.93000000005</v>
      </c>
      <c r="N118" s="62"/>
      <c r="O118" s="139">
        <v>13079894</v>
      </c>
      <c r="P118" s="32">
        <v>13548202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36229571.859999999</v>
      </c>
      <c r="L119" s="138">
        <v>3327468.33</v>
      </c>
      <c r="M119" s="32">
        <v>39557040.189999998</v>
      </c>
      <c r="N119" s="62"/>
      <c r="O119" s="139">
        <v>0</v>
      </c>
      <c r="P119" s="32">
        <v>39557040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37947.89</v>
      </c>
      <c r="L120" s="138">
        <v>0</v>
      </c>
      <c r="M120" s="32">
        <v>37947.89</v>
      </c>
      <c r="N120" s="62"/>
      <c r="O120" s="139">
        <v>0</v>
      </c>
      <c r="P120" s="32">
        <v>37948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-3435047.1</v>
      </c>
      <c r="L122" s="151">
        <v>0</v>
      </c>
      <c r="M122" s="145">
        <v>-3435047.1</v>
      </c>
      <c r="N122" s="62"/>
      <c r="O122" s="160">
        <v>1974506</v>
      </c>
      <c r="P122" s="145">
        <v>-1460538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183085608.07000002</v>
      </c>
      <c r="L124" s="159">
        <v>0</v>
      </c>
      <c r="M124" s="94">
        <v>183085608</v>
      </c>
      <c r="N124" s="67"/>
      <c r="O124" s="94">
        <v>51389621</v>
      </c>
      <c r="P124" s="94">
        <v>234475232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223626686.68000001</v>
      </c>
      <c r="L126" s="153">
        <v>0</v>
      </c>
      <c r="M126" s="134">
        <v>223626687</v>
      </c>
      <c r="N126" s="133"/>
      <c r="O126" s="134">
        <v>51941246</v>
      </c>
      <c r="P126" s="134">
        <v>275567935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0.68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734" priority="7" operator="notEqual">
      <formula>0</formula>
    </cfRule>
    <cfRule type="containsBlanks" dxfId="733" priority="8">
      <formula>LEN(TRIM(K12))=0</formula>
    </cfRule>
  </conditionalFormatting>
  <conditionalFormatting sqref="O105">
    <cfRule type="cellIs" dxfId="732" priority="81" operator="notEqual">
      <formula>0</formula>
    </cfRule>
    <cfRule type="containsBlanks" dxfId="731" priority="82">
      <formula>LEN(TRIM(O105))=0</formula>
    </cfRule>
  </conditionalFormatting>
  <conditionalFormatting sqref="K11">
    <cfRule type="cellIs" dxfId="730" priority="57" operator="notEqual">
      <formula>0</formula>
    </cfRule>
    <cfRule type="containsBlanks" dxfId="729" priority="58">
      <formula>LEN(TRIM(K11))=0</formula>
    </cfRule>
  </conditionalFormatting>
  <conditionalFormatting sqref="P28:P35">
    <cfRule type="cellIs" dxfId="728" priority="49" operator="notEqual">
      <formula>0</formula>
    </cfRule>
    <cfRule type="containsBlanks" dxfId="727" priority="50">
      <formula>LEN(TRIM(P28))=0</formula>
    </cfRule>
  </conditionalFormatting>
  <conditionalFormatting sqref="P42:P46">
    <cfRule type="cellIs" dxfId="726" priority="47" operator="notEqual">
      <formula>0</formula>
    </cfRule>
    <cfRule type="containsBlanks" dxfId="725" priority="48">
      <formula>LEN(TRIM(P42))=0</formula>
    </cfRule>
  </conditionalFormatting>
  <conditionalFormatting sqref="P53:P61">
    <cfRule type="cellIs" dxfId="724" priority="45" operator="notEqual">
      <formula>0</formula>
    </cfRule>
    <cfRule type="containsBlanks" dxfId="723" priority="46">
      <formula>LEN(TRIM(P53))=0</formula>
    </cfRule>
  </conditionalFormatting>
  <conditionalFormatting sqref="P63:P72">
    <cfRule type="cellIs" dxfId="722" priority="43" operator="notEqual">
      <formula>0</formula>
    </cfRule>
    <cfRule type="containsBlanks" dxfId="721" priority="44">
      <formula>LEN(TRIM(P63))=0</formula>
    </cfRule>
  </conditionalFormatting>
  <conditionalFormatting sqref="P84:P93">
    <cfRule type="cellIs" dxfId="720" priority="41" operator="notEqual">
      <formula>0</formula>
    </cfRule>
    <cfRule type="containsBlanks" dxfId="719" priority="42">
      <formula>LEN(TRIM(P84))=0</formula>
    </cfRule>
  </conditionalFormatting>
  <conditionalFormatting sqref="P100:P105">
    <cfRule type="cellIs" dxfId="718" priority="39" operator="notEqual">
      <formula>0</formula>
    </cfRule>
    <cfRule type="containsBlanks" dxfId="717" priority="40">
      <formula>LEN(TRIM(P100))=0</formula>
    </cfRule>
  </conditionalFormatting>
  <conditionalFormatting sqref="P114">
    <cfRule type="cellIs" dxfId="716" priority="35" operator="notEqual">
      <formula>0</formula>
    </cfRule>
    <cfRule type="containsBlanks" dxfId="715" priority="36">
      <formula>LEN(TRIM(P114))=0</formula>
    </cfRule>
  </conditionalFormatting>
  <conditionalFormatting sqref="P116:P121">
    <cfRule type="cellIs" dxfId="714" priority="33" operator="notEqual">
      <formula>0</formula>
    </cfRule>
    <cfRule type="containsBlanks" dxfId="713" priority="34">
      <formula>LEN(TRIM(P116))=0</formula>
    </cfRule>
  </conditionalFormatting>
  <conditionalFormatting sqref="P122">
    <cfRule type="cellIs" dxfId="712" priority="31" operator="notEqual">
      <formula>0</formula>
    </cfRule>
    <cfRule type="containsBlanks" dxfId="711" priority="32">
      <formula>LEN(TRIM(P122))=0</formula>
    </cfRule>
  </conditionalFormatting>
  <conditionalFormatting sqref="P12:P22">
    <cfRule type="cellIs" dxfId="710" priority="29" operator="notEqual">
      <formula>0</formula>
    </cfRule>
    <cfRule type="containsBlanks" dxfId="709" priority="30">
      <formula>LEN(TRIM(P12))=0</formula>
    </cfRule>
  </conditionalFormatting>
  <conditionalFormatting sqref="P23">
    <cfRule type="cellIs" dxfId="708" priority="27" operator="notEqual">
      <formula>0</formula>
    </cfRule>
    <cfRule type="containsBlanks" dxfId="707" priority="28">
      <formula>LEN(TRIM(P23))=0</formula>
    </cfRule>
  </conditionalFormatting>
  <conditionalFormatting sqref="M12">
    <cfRule type="cellIs" dxfId="706" priority="25" operator="notEqual">
      <formula>0</formula>
    </cfRule>
    <cfRule type="containsBlanks" dxfId="705" priority="26">
      <formula>LEN(TRIM(M12))=0</formula>
    </cfRule>
  </conditionalFormatting>
  <conditionalFormatting sqref="L13:L22">
    <cfRule type="cellIs" dxfId="704" priority="23" operator="notEqual">
      <formula>0</formula>
    </cfRule>
    <cfRule type="containsBlanks" dxfId="703" priority="24">
      <formula>LEN(TRIM(L13))=0</formula>
    </cfRule>
  </conditionalFormatting>
  <conditionalFormatting sqref="L23">
    <cfRule type="cellIs" dxfId="702" priority="21" operator="notEqual">
      <formula>0</formula>
    </cfRule>
    <cfRule type="containsBlanks" dxfId="701" priority="22">
      <formula>LEN(TRIM(L23))=0</formula>
    </cfRule>
  </conditionalFormatting>
  <conditionalFormatting sqref="L29:L35">
    <cfRule type="cellIs" dxfId="700" priority="19" operator="notEqual">
      <formula>0</formula>
    </cfRule>
    <cfRule type="containsBlanks" dxfId="699" priority="20">
      <formula>LEN(TRIM(L29))=0</formula>
    </cfRule>
  </conditionalFormatting>
  <conditionalFormatting sqref="O104">
    <cfRule type="cellIs" dxfId="698" priority="17" operator="notEqual">
      <formula>0</formula>
    </cfRule>
    <cfRule type="containsBlanks" dxfId="697" priority="18">
      <formula>LEN(TRIM(O104))=0</formula>
    </cfRule>
  </conditionalFormatting>
  <conditionalFormatting sqref="K28:K35 K13:K23 K53:K72">
    <cfRule type="cellIs" dxfId="696" priority="15" operator="notEqual">
      <formula>0</formula>
    </cfRule>
    <cfRule type="containsBlanks" dxfId="695" priority="16">
      <formula>LEN(TRIM(K13))=0</formula>
    </cfRule>
  </conditionalFormatting>
  <conditionalFormatting sqref="K100:K105">
    <cfRule type="cellIs" dxfId="694" priority="1" operator="notEqual">
      <formula>0</formula>
    </cfRule>
    <cfRule type="containsBlanks" dxfId="693" priority="2">
      <formula>LEN(TRIM(K100))=0</formula>
    </cfRule>
  </conditionalFormatting>
  <conditionalFormatting sqref="O114 M114 O12:O23 M111 O116:O121 O111 O84:O93 M84:M93 M116:M122 M28:M35 O28:O35 M13:M23 O53:O72 M53:M72">
    <cfRule type="cellIs" dxfId="692" priority="108" operator="notEqual">
      <formula>0</formula>
    </cfRule>
    <cfRule type="containsBlanks" dxfId="691" priority="109">
      <formula>LEN(TRIM(M12))=0</formula>
    </cfRule>
  </conditionalFormatting>
  <conditionalFormatting sqref="O12">
    <cfRule type="cellIs" dxfId="690" priority="107" operator="notEqual">
      <formula>O25</formula>
    </cfRule>
  </conditionalFormatting>
  <conditionalFormatting sqref="M53">
    <cfRule type="cellIs" dxfId="689" priority="106" operator="notEqual">
      <formula>M74</formula>
    </cfRule>
  </conditionalFormatting>
  <conditionalFormatting sqref="O53">
    <cfRule type="cellIs" dxfId="688" priority="105" operator="notEqual">
      <formula>O74</formula>
    </cfRule>
  </conditionalFormatting>
  <conditionalFormatting sqref="M84:M91">
    <cfRule type="cellIs" dxfId="687" priority="104" operator="notEqual">
      <formula>M95</formula>
    </cfRule>
  </conditionalFormatting>
  <conditionalFormatting sqref="O84">
    <cfRule type="cellIs" dxfId="686" priority="103" operator="notEqual">
      <formula>O97</formula>
    </cfRule>
  </conditionalFormatting>
  <conditionalFormatting sqref="M130 O130">
    <cfRule type="cellIs" dxfId="685" priority="93" operator="notEqual">
      <formula>0</formula>
    </cfRule>
    <cfRule type="cellIs" dxfId="684" priority="94" operator="equal">
      <formula>0</formula>
    </cfRule>
  </conditionalFormatting>
  <conditionalFormatting sqref="P62">
    <cfRule type="cellIs" dxfId="683" priority="87" operator="notEqual">
      <formula>0</formula>
    </cfRule>
    <cfRule type="containsBlanks" dxfId="682" priority="88">
      <formula>LEN(TRIM(P62))=0</formula>
    </cfRule>
  </conditionalFormatting>
  <conditionalFormatting sqref="P130">
    <cfRule type="cellIs" dxfId="681" priority="85" operator="notEqual">
      <formula>0</formula>
    </cfRule>
    <cfRule type="cellIs" dxfId="680" priority="86" operator="equal">
      <formula>0</formula>
    </cfRule>
  </conditionalFormatting>
  <conditionalFormatting sqref="M46 O46">
    <cfRule type="cellIs" dxfId="679" priority="83" operator="notEqual">
      <formula>0</formula>
    </cfRule>
    <cfRule type="containsBlanks" dxfId="678" priority="84">
      <formula>LEN(TRIM(M46))=0</formula>
    </cfRule>
  </conditionalFormatting>
  <conditionalFormatting sqref="O42:O45 M42:M45">
    <cfRule type="cellIs" dxfId="677" priority="79" operator="notEqual">
      <formula>0</formula>
    </cfRule>
    <cfRule type="containsBlanks" dxfId="676" priority="80">
      <formula>LEN(TRIM(M42))=0</formula>
    </cfRule>
  </conditionalFormatting>
  <conditionalFormatting sqref="O100:O103 M100:M105">
    <cfRule type="cellIs" dxfId="675" priority="77" operator="notEqual">
      <formula>0</formula>
    </cfRule>
    <cfRule type="containsBlanks" dxfId="674" priority="78">
      <formula>LEN(TRIM(M100))=0</formula>
    </cfRule>
  </conditionalFormatting>
  <conditionalFormatting sqref="K11">
    <cfRule type="cellIs" dxfId="673" priority="56" operator="notEqual">
      <formula>K24</formula>
    </cfRule>
  </conditionalFormatting>
  <conditionalFormatting sqref="K130">
    <cfRule type="cellIs" dxfId="672" priority="54" operator="notEqual">
      <formula>0</formula>
    </cfRule>
    <cfRule type="cellIs" dxfId="671" priority="55" operator="equal">
      <formula>0</formula>
    </cfRule>
  </conditionalFormatting>
  <conditionalFormatting sqref="L130">
    <cfRule type="cellIs" dxfId="670" priority="52" operator="notEqual">
      <formula>0</formula>
    </cfRule>
    <cfRule type="cellIs" dxfId="669" priority="53" operator="equal">
      <formula>0</formula>
    </cfRule>
  </conditionalFormatting>
  <conditionalFormatting sqref="M13:M23">
    <cfRule type="cellIs" dxfId="668" priority="51" operator="notEqual">
      <formula>M26</formula>
    </cfRule>
  </conditionalFormatting>
  <conditionalFormatting sqref="P111">
    <cfRule type="cellIs" dxfId="667" priority="37" operator="notEqual">
      <formula>0</formula>
    </cfRule>
    <cfRule type="containsBlanks" dxfId="666" priority="38">
      <formula>LEN(TRIM(P111))=0</formula>
    </cfRule>
  </conditionalFormatting>
  <conditionalFormatting sqref="M92:M93">
    <cfRule type="cellIs" dxfId="665" priority="110" operator="notEqual">
      <formula>M105</formula>
    </cfRule>
  </conditionalFormatting>
  <conditionalFormatting sqref="K53">
    <cfRule type="cellIs" dxfId="664" priority="14" operator="notEqual">
      <formula>K74</formula>
    </cfRule>
  </conditionalFormatting>
  <conditionalFormatting sqref="K46">
    <cfRule type="cellIs" dxfId="663" priority="12" operator="notEqual">
      <formula>0</formula>
    </cfRule>
    <cfRule type="containsBlanks" dxfId="662" priority="13">
      <formula>LEN(TRIM(K46))=0</formula>
    </cfRule>
  </conditionalFormatting>
  <conditionalFormatting sqref="K42:K45">
    <cfRule type="cellIs" dxfId="661" priority="10" operator="notEqual">
      <formula>0</formula>
    </cfRule>
    <cfRule type="containsBlanks" dxfId="660" priority="11">
      <formula>LEN(TRIM(K42))=0</formula>
    </cfRule>
  </conditionalFormatting>
  <conditionalFormatting sqref="K13:K23">
    <cfRule type="cellIs" dxfId="659" priority="9" operator="notEqual">
      <formula>K26</formula>
    </cfRule>
  </conditionalFormatting>
  <conditionalFormatting sqref="K114 K111 K84:K93 K116:K122">
    <cfRule type="cellIs" dxfId="658" priority="4" operator="notEqual">
      <formula>0</formula>
    </cfRule>
    <cfRule type="containsBlanks" dxfId="657" priority="5">
      <formula>LEN(TRIM(K84))=0</formula>
    </cfRule>
  </conditionalFormatting>
  <conditionalFormatting sqref="K84:K91">
    <cfRule type="cellIs" dxfId="656" priority="3" operator="notEqual">
      <formula>K95</formula>
    </cfRule>
  </conditionalFormatting>
  <conditionalFormatting sqref="K92:K93">
    <cfRule type="cellIs" dxfId="655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5.710937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301" t="s">
        <v>0</v>
      </c>
      <c r="D1" s="324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20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20" ht="15" customHeight="1">
      <c r="B3" s="37"/>
      <c r="C3" s="89"/>
      <c r="D3" s="325" t="s">
        <v>217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T3" s="98"/>
    </row>
    <row r="4" spans="1:20" ht="12.75" customHeight="1">
      <c r="B4" s="37"/>
      <c r="C4" s="89"/>
      <c r="D4" s="325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20" ht="12.75" customHeight="1">
      <c r="B5" s="37"/>
      <c r="C5" s="89"/>
      <c r="D5" s="326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20" ht="12.75" customHeight="1">
      <c r="B6" s="37"/>
      <c r="C6" s="89"/>
      <c r="D6" s="344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20" s="30" customFormat="1" ht="7.5" customHeight="1">
      <c r="A7" s="36"/>
      <c r="B7" s="38"/>
      <c r="C7" s="80"/>
      <c r="D7" s="295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20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20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20">
      <c r="C10" s="78"/>
      <c r="D10" s="340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0">
      <c r="A11" s="45" t="s">
        <v>12</v>
      </c>
      <c r="B11" s="40" t="s">
        <v>13</v>
      </c>
      <c r="C11" s="77"/>
      <c r="D11" s="295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0">
      <c r="A12" s="35" t="s">
        <v>17</v>
      </c>
      <c r="B12" s="41" t="s">
        <v>18</v>
      </c>
      <c r="C12" s="82"/>
      <c r="D12" s="53"/>
      <c r="E12" s="48" t="s">
        <v>19</v>
      </c>
      <c r="F12" s="47"/>
      <c r="G12" s="47"/>
      <c r="H12" s="47"/>
      <c r="I12" s="47"/>
      <c r="J12" s="47"/>
      <c r="K12" s="161">
        <v>13273336.9</v>
      </c>
      <c r="L12" s="142">
        <v>0</v>
      </c>
      <c r="M12" s="32">
        <v>13273336.9</v>
      </c>
      <c r="N12" s="143"/>
      <c r="O12" s="141">
        <v>1418080</v>
      </c>
      <c r="P12" s="32">
        <v>14691417</v>
      </c>
      <c r="Q12" s="81"/>
      <c r="R12" s="124"/>
    </row>
    <row r="13" spans="1:20">
      <c r="A13" s="35" t="s">
        <v>20</v>
      </c>
      <c r="B13" s="41" t="s">
        <v>18</v>
      </c>
      <c r="C13" s="82"/>
      <c r="D13" s="53"/>
      <c r="E13" s="48" t="s">
        <v>21</v>
      </c>
      <c r="F13" s="47"/>
      <c r="G13" s="47"/>
      <c r="H13" s="47"/>
      <c r="I13" s="47"/>
      <c r="J13" s="47"/>
      <c r="K13" s="161">
        <v>3098096.8300000005</v>
      </c>
      <c r="L13" s="139">
        <v>0</v>
      </c>
      <c r="M13" s="32">
        <v>3098096.8300000005</v>
      </c>
      <c r="N13" s="61"/>
      <c r="O13" s="139">
        <v>0</v>
      </c>
      <c r="P13" s="32">
        <v>3098097</v>
      </c>
      <c r="Q13" s="97"/>
      <c r="R13" s="32"/>
    </row>
    <row r="14" spans="1:20">
      <c r="A14" s="35" t="s">
        <v>22</v>
      </c>
      <c r="B14" s="41" t="s">
        <v>18</v>
      </c>
      <c r="C14" s="82"/>
      <c r="D14" s="53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14368986</v>
      </c>
      <c r="P14" s="32">
        <v>14368986</v>
      </c>
      <c r="Q14" s="97"/>
      <c r="R14" s="32"/>
    </row>
    <row r="15" spans="1:20">
      <c r="A15" s="35" t="s">
        <v>24</v>
      </c>
      <c r="B15" s="41" t="s">
        <v>18</v>
      </c>
      <c r="C15" s="82"/>
      <c r="D15" s="53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20">
      <c r="A16" s="35" t="s">
        <v>26</v>
      </c>
      <c r="B16" s="41" t="s">
        <v>18</v>
      </c>
      <c r="C16" s="82"/>
      <c r="D16" s="53"/>
      <c r="E16" s="48" t="s">
        <v>27</v>
      </c>
      <c r="F16" s="47"/>
      <c r="G16" s="47"/>
      <c r="H16" s="47"/>
      <c r="I16" s="47"/>
      <c r="J16" s="47"/>
      <c r="K16" s="161">
        <v>541608.28999999992</v>
      </c>
      <c r="L16" s="139">
        <v>0</v>
      </c>
      <c r="M16" s="32">
        <v>541608.28999999992</v>
      </c>
      <c r="N16" s="61"/>
      <c r="O16" s="139">
        <v>158878</v>
      </c>
      <c r="P16" s="32">
        <v>700486</v>
      </c>
      <c r="Q16" s="97"/>
      <c r="R16" s="32"/>
    </row>
    <row r="17" spans="1:18">
      <c r="A17" s="35" t="s">
        <v>28</v>
      </c>
      <c r="B17" s="41" t="s">
        <v>18</v>
      </c>
      <c r="C17" s="82"/>
      <c r="D17" s="53"/>
      <c r="E17" s="48" t="s">
        <v>29</v>
      </c>
      <c r="F17" s="47"/>
      <c r="G17" s="47"/>
      <c r="H17" s="47"/>
      <c r="I17" s="47"/>
      <c r="J17" s="47"/>
      <c r="K17" s="161">
        <v>92088.150000000009</v>
      </c>
      <c r="L17" s="139">
        <v>0</v>
      </c>
      <c r="M17" s="32">
        <v>92088.150000000009</v>
      </c>
      <c r="N17" s="61"/>
      <c r="O17" s="139">
        <v>0</v>
      </c>
      <c r="P17" s="32">
        <v>92088</v>
      </c>
      <c r="Q17" s="97"/>
      <c r="R17" s="32"/>
    </row>
    <row r="18" spans="1:18">
      <c r="A18" s="35" t="s">
        <v>30</v>
      </c>
      <c r="B18" s="42" t="s">
        <v>31</v>
      </c>
      <c r="C18" s="78"/>
      <c r="D18" s="326"/>
      <c r="E18" s="48" t="s">
        <v>32</v>
      </c>
      <c r="F18" s="47"/>
      <c r="G18" s="47"/>
      <c r="H18" s="47"/>
      <c r="I18" s="47"/>
      <c r="J18" s="47"/>
      <c r="K18" s="161">
        <v>10703233.52</v>
      </c>
      <c r="L18" s="139">
        <v>0</v>
      </c>
      <c r="M18" s="32">
        <v>10703233.52</v>
      </c>
      <c r="N18" s="61"/>
      <c r="O18" s="139">
        <v>0</v>
      </c>
      <c r="P18" s="32">
        <v>10703234</v>
      </c>
      <c r="Q18" s="97"/>
      <c r="R18" s="32"/>
    </row>
    <row r="19" spans="1:18">
      <c r="A19" s="35" t="s">
        <v>33</v>
      </c>
      <c r="B19" s="42" t="s">
        <v>34</v>
      </c>
      <c r="C19" s="78"/>
      <c r="D19" s="326"/>
      <c r="E19" s="48" t="s">
        <v>35</v>
      </c>
      <c r="F19" s="47"/>
      <c r="G19" s="47"/>
      <c r="H19" s="47"/>
      <c r="I19" s="47"/>
      <c r="J19" s="47"/>
      <c r="K19" s="161">
        <v>117952.70999999999</v>
      </c>
      <c r="L19" s="139">
        <v>0</v>
      </c>
      <c r="M19" s="32">
        <v>117952.70999999999</v>
      </c>
      <c r="N19" s="61"/>
      <c r="O19" s="139">
        <v>0</v>
      </c>
      <c r="P19" s="32">
        <v>117953</v>
      </c>
      <c r="Q19" s="97"/>
      <c r="R19" s="32"/>
    </row>
    <row r="20" spans="1:18">
      <c r="A20" s="35" t="s">
        <v>36</v>
      </c>
      <c r="B20" s="41" t="s">
        <v>37</v>
      </c>
      <c r="C20" s="82"/>
      <c r="D20" s="53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3"/>
      <c r="E21" s="48" t="s">
        <v>41</v>
      </c>
      <c r="F21" s="47"/>
      <c r="G21" s="47"/>
      <c r="H21" s="47"/>
      <c r="I21" s="47"/>
      <c r="J21" s="47"/>
      <c r="K21" s="161">
        <v>402166.6</v>
      </c>
      <c r="L21" s="139">
        <v>0</v>
      </c>
      <c r="M21" s="32">
        <v>402166.6</v>
      </c>
      <c r="N21" s="61"/>
      <c r="O21" s="139">
        <v>80304</v>
      </c>
      <c r="P21" s="32">
        <v>482471</v>
      </c>
      <c r="Q21" s="97"/>
      <c r="R21" s="32"/>
    </row>
    <row r="22" spans="1:18">
      <c r="A22" s="35" t="s">
        <v>42</v>
      </c>
      <c r="B22" s="41" t="s">
        <v>43</v>
      </c>
      <c r="C22" s="82"/>
      <c r="D22" s="53"/>
      <c r="E22" s="48" t="s">
        <v>44</v>
      </c>
      <c r="F22" s="47"/>
      <c r="G22" s="47"/>
      <c r="H22" s="47"/>
      <c r="I22" s="47"/>
      <c r="J22" s="47"/>
      <c r="K22" s="161">
        <v>400</v>
      </c>
      <c r="L22" s="139">
        <v>0</v>
      </c>
      <c r="M22" s="32">
        <v>400</v>
      </c>
      <c r="N22" s="61"/>
      <c r="O22" s="139">
        <v>0</v>
      </c>
      <c r="P22" s="32">
        <v>400</v>
      </c>
      <c r="Q22" s="97"/>
      <c r="R22" s="32"/>
    </row>
    <row r="23" spans="1:18">
      <c r="A23" s="35" t="s">
        <v>45</v>
      </c>
      <c r="B23" s="41" t="s">
        <v>46</v>
      </c>
      <c r="C23" s="82"/>
      <c r="D23" s="53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25000</v>
      </c>
      <c r="P23" s="145">
        <v>25000</v>
      </c>
      <c r="Q23" s="97"/>
      <c r="R23" s="32"/>
    </row>
    <row r="24" spans="1:18" s="30" customFormat="1" ht="7.5" customHeight="1">
      <c r="A24" s="36"/>
      <c r="B24" s="43"/>
      <c r="C24" s="80"/>
      <c r="D24" s="295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326"/>
      <c r="E25" s="46" t="s">
        <v>49</v>
      </c>
      <c r="F25" s="47"/>
      <c r="G25" s="47"/>
      <c r="H25" s="47"/>
      <c r="I25" s="47"/>
      <c r="J25" s="47"/>
      <c r="K25" s="163">
        <v>28228883</v>
      </c>
      <c r="L25" s="146">
        <v>0</v>
      </c>
      <c r="M25" s="147">
        <v>28228883</v>
      </c>
      <c r="N25" s="62"/>
      <c r="O25" s="147">
        <v>16051248</v>
      </c>
      <c r="P25" s="147">
        <v>44280132</v>
      </c>
      <c r="Q25" s="61"/>
      <c r="R25" s="32"/>
    </row>
    <row r="26" spans="1:18" s="30" customFormat="1" ht="7.5" customHeight="1">
      <c r="A26" s="36"/>
      <c r="B26" s="43"/>
      <c r="C26" s="80"/>
      <c r="D26" s="295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295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295"/>
      <c r="E28" s="48" t="s">
        <v>21</v>
      </c>
      <c r="F28" s="54"/>
      <c r="G28" s="47"/>
      <c r="H28" s="47"/>
      <c r="I28" s="47"/>
      <c r="J28" s="47"/>
      <c r="K28" s="161">
        <v>14772887.51</v>
      </c>
      <c r="L28" s="148">
        <v>0</v>
      </c>
      <c r="M28" s="32">
        <v>14772887.51</v>
      </c>
      <c r="N28" s="61"/>
      <c r="O28" s="139">
        <v>0</v>
      </c>
      <c r="P28" s="32">
        <v>14772888</v>
      </c>
      <c r="Q28" s="97"/>
      <c r="R28" s="32"/>
    </row>
    <row r="29" spans="1:18">
      <c r="A29" s="35" t="s">
        <v>52</v>
      </c>
      <c r="B29" s="42" t="s">
        <v>18</v>
      </c>
      <c r="C29" s="78"/>
      <c r="D29" s="295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12412539</v>
      </c>
      <c r="P29" s="32">
        <v>12412539</v>
      </c>
      <c r="Q29" s="97"/>
      <c r="R29" s="32"/>
    </row>
    <row r="30" spans="1:18">
      <c r="A30" s="35" t="s">
        <v>53</v>
      </c>
      <c r="B30" s="41" t="s">
        <v>18</v>
      </c>
      <c r="C30" s="82"/>
      <c r="D30" s="295"/>
      <c r="E30" s="48" t="s">
        <v>25</v>
      </c>
      <c r="F30" s="54"/>
      <c r="G30" s="47"/>
      <c r="H30" s="47"/>
      <c r="I30" s="47"/>
      <c r="J30" s="47"/>
      <c r="K30" s="161">
        <v>3408.29</v>
      </c>
      <c r="L30" s="139">
        <v>0</v>
      </c>
      <c r="M30" s="32">
        <v>3408.29</v>
      </c>
      <c r="N30" s="61"/>
      <c r="O30" s="139">
        <v>0</v>
      </c>
      <c r="P30" s="32">
        <v>3408</v>
      </c>
      <c r="Q30" s="97"/>
      <c r="R30" s="32"/>
    </row>
    <row r="31" spans="1:18">
      <c r="A31" s="149" t="s">
        <v>205</v>
      </c>
      <c r="B31" s="41" t="s">
        <v>18</v>
      </c>
      <c r="C31" s="82"/>
      <c r="D31" s="295"/>
      <c r="E31" s="48" t="s">
        <v>41</v>
      </c>
      <c r="F31" s="54"/>
      <c r="G31" s="47"/>
      <c r="H31" s="47"/>
      <c r="I31" s="47"/>
      <c r="J31" s="47"/>
      <c r="K31" s="161">
        <v>97576.15</v>
      </c>
      <c r="L31" s="139">
        <v>0</v>
      </c>
      <c r="M31" s="32">
        <v>97576.15</v>
      </c>
      <c r="N31" s="61"/>
      <c r="O31" s="139">
        <v>0</v>
      </c>
      <c r="P31" s="32">
        <v>97576</v>
      </c>
      <c r="Q31" s="97"/>
      <c r="R31" s="32"/>
    </row>
    <row r="32" spans="1:18">
      <c r="A32" s="35" t="s">
        <v>54</v>
      </c>
      <c r="B32" s="41" t="s">
        <v>18</v>
      </c>
      <c r="C32" s="82"/>
      <c r="D32" s="295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295"/>
      <c r="E33" s="48" t="s">
        <v>57</v>
      </c>
      <c r="F33" s="54"/>
      <c r="G33" s="47"/>
      <c r="H33" s="47"/>
      <c r="I33" s="47"/>
      <c r="J33" s="47"/>
      <c r="K33" s="161">
        <v>34828647.500000007</v>
      </c>
      <c r="L33" s="139">
        <v>0</v>
      </c>
      <c r="M33" s="32">
        <v>34828647.500000007</v>
      </c>
      <c r="N33" s="61"/>
      <c r="O33" s="139">
        <v>96190</v>
      </c>
      <c r="P33" s="32">
        <v>34924838</v>
      </c>
      <c r="Q33" s="97"/>
      <c r="R33" s="32"/>
    </row>
    <row r="34" spans="1:18">
      <c r="A34" s="35" t="s">
        <v>58</v>
      </c>
      <c r="B34" s="42" t="s">
        <v>18</v>
      </c>
      <c r="C34" s="78"/>
      <c r="D34" s="295"/>
      <c r="E34" s="48" t="s">
        <v>59</v>
      </c>
      <c r="F34" s="54"/>
      <c r="G34" s="47"/>
      <c r="H34" s="47"/>
      <c r="I34" s="47"/>
      <c r="J34" s="47"/>
      <c r="K34" s="161">
        <v>14043940.140000001</v>
      </c>
      <c r="L34" s="139">
        <v>0</v>
      </c>
      <c r="M34" s="32">
        <v>14043940.140000001</v>
      </c>
      <c r="N34" s="61"/>
      <c r="O34" s="139">
        <v>0</v>
      </c>
      <c r="P34" s="32">
        <v>14043940</v>
      </c>
      <c r="Q34" s="97"/>
      <c r="R34" s="32"/>
    </row>
    <row r="35" spans="1:18">
      <c r="A35" s="35" t="s">
        <v>60</v>
      </c>
      <c r="B35" s="42" t="s">
        <v>61</v>
      </c>
      <c r="C35" s="78"/>
      <c r="D35" s="295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421409</v>
      </c>
      <c r="P35" s="145">
        <v>421409</v>
      </c>
      <c r="Q35" s="97"/>
      <c r="R35" s="32"/>
    </row>
    <row r="36" spans="1:18" s="30" customFormat="1" ht="7.5" customHeight="1">
      <c r="A36" s="36"/>
      <c r="B36" s="43"/>
      <c r="C36" s="80"/>
      <c r="D36" s="295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40"/>
      <c r="E37" s="46" t="s">
        <v>63</v>
      </c>
      <c r="F37" s="54"/>
      <c r="G37" s="47"/>
      <c r="H37" s="47"/>
      <c r="I37" s="47"/>
      <c r="J37" s="47"/>
      <c r="K37" s="164">
        <v>63746459.590000004</v>
      </c>
      <c r="L37" s="146">
        <v>0</v>
      </c>
      <c r="M37" s="69">
        <v>63746460</v>
      </c>
      <c r="N37" s="61"/>
      <c r="O37" s="69">
        <v>12930138</v>
      </c>
      <c r="P37" s="69">
        <v>76676598</v>
      </c>
      <c r="Q37" s="61"/>
      <c r="R37" s="32"/>
    </row>
    <row r="38" spans="1:18" s="30" customFormat="1" ht="7.5" customHeight="1">
      <c r="A38" s="36"/>
      <c r="B38" s="43"/>
      <c r="C38" s="80"/>
      <c r="D38" s="295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40" t="s">
        <v>64</v>
      </c>
      <c r="E39" s="48"/>
      <c r="F39" s="54"/>
      <c r="G39" s="47"/>
      <c r="H39" s="47"/>
      <c r="I39" s="47"/>
      <c r="J39" s="47"/>
      <c r="K39" s="166">
        <v>91975342.590000004</v>
      </c>
      <c r="L39" s="150">
        <v>0</v>
      </c>
      <c r="M39" s="94">
        <v>91975343</v>
      </c>
      <c r="N39" s="67"/>
      <c r="O39" s="17">
        <v>28981386</v>
      </c>
      <c r="P39" s="17">
        <v>120956730</v>
      </c>
      <c r="Q39" s="88"/>
      <c r="R39" s="116"/>
    </row>
    <row r="40" spans="1:18" ht="13.5" thickTop="1">
      <c r="B40" s="42"/>
      <c r="C40" s="78"/>
      <c r="D40" s="340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41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41" t="s">
        <v>177</v>
      </c>
      <c r="E43" s="130"/>
      <c r="F43" s="131"/>
      <c r="G43" s="27"/>
      <c r="H43" s="27"/>
      <c r="I43" s="27"/>
      <c r="J43" s="27"/>
      <c r="K43" s="161">
        <v>9732110</v>
      </c>
      <c r="L43" s="138">
        <v>0</v>
      </c>
      <c r="M43" s="32">
        <v>9732110</v>
      </c>
      <c r="N43" s="61"/>
      <c r="O43" s="139">
        <v>0</v>
      </c>
      <c r="P43" s="32">
        <v>9732110</v>
      </c>
      <c r="Q43" s="88"/>
      <c r="R43" s="116"/>
    </row>
    <row r="44" spans="1:18">
      <c r="A44" s="35" t="s">
        <v>186</v>
      </c>
      <c r="B44" s="42" t="s">
        <v>187</v>
      </c>
      <c r="C44" s="78"/>
      <c r="D44" s="341" t="s">
        <v>178</v>
      </c>
      <c r="E44" s="130"/>
      <c r="F44" s="131"/>
      <c r="G44" s="27"/>
      <c r="H44" s="27"/>
      <c r="I44" s="27"/>
      <c r="J44" s="27"/>
      <c r="K44" s="161">
        <v>1539664</v>
      </c>
      <c r="L44" s="138">
        <v>0</v>
      </c>
      <c r="M44" s="32">
        <v>1539664</v>
      </c>
      <c r="N44" s="61"/>
      <c r="O44" s="139">
        <v>0</v>
      </c>
      <c r="P44" s="32">
        <v>1539664</v>
      </c>
      <c r="Q44" s="88"/>
      <c r="R44" s="116"/>
    </row>
    <row r="45" spans="1:18">
      <c r="A45" s="35" t="s">
        <v>237</v>
      </c>
      <c r="B45" s="42" t="s">
        <v>238</v>
      </c>
      <c r="C45" s="78"/>
      <c r="D45" s="342" t="s">
        <v>239</v>
      </c>
      <c r="E45" s="167"/>
      <c r="F45" s="168"/>
      <c r="G45" s="169"/>
      <c r="H45" s="169"/>
      <c r="I45" s="169"/>
      <c r="J45" s="170"/>
      <c r="K45" s="161">
        <v>46612</v>
      </c>
      <c r="L45" s="138">
        <v>0</v>
      </c>
      <c r="M45" s="32">
        <v>46612</v>
      </c>
      <c r="N45" s="61"/>
      <c r="O45" s="139">
        <v>0</v>
      </c>
      <c r="P45" s="32">
        <v>46612</v>
      </c>
      <c r="Q45" s="88"/>
      <c r="R45" s="116"/>
    </row>
    <row r="46" spans="1:18">
      <c r="B46" s="42"/>
      <c r="C46" s="78"/>
      <c r="D46" s="341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29" t="s">
        <v>68</v>
      </c>
      <c r="E48" s="130"/>
      <c r="F48" s="131"/>
      <c r="G48" s="27"/>
      <c r="H48" s="27"/>
      <c r="I48" s="27"/>
      <c r="J48" s="27"/>
      <c r="K48" s="171">
        <v>11318386</v>
      </c>
      <c r="L48" s="153">
        <v>0</v>
      </c>
      <c r="M48" s="134">
        <v>11318386</v>
      </c>
      <c r="N48" s="133"/>
      <c r="O48" s="134">
        <v>0</v>
      </c>
      <c r="P48" s="134">
        <v>11318386</v>
      </c>
      <c r="Q48" s="88"/>
      <c r="R48" s="116"/>
    </row>
    <row r="49" spans="1:18" s="30" customFormat="1" ht="14.25" thickTop="1" thickBot="1">
      <c r="A49" s="36"/>
      <c r="B49" s="43"/>
      <c r="C49" s="80"/>
      <c r="D49" s="329" t="s">
        <v>69</v>
      </c>
      <c r="E49" s="130"/>
      <c r="F49" s="131"/>
      <c r="G49" s="27"/>
      <c r="H49" s="27"/>
      <c r="I49" s="27"/>
      <c r="J49" s="27"/>
      <c r="K49" s="171">
        <v>103293728.59</v>
      </c>
      <c r="L49" s="153">
        <v>0</v>
      </c>
      <c r="M49" s="134">
        <v>103293729</v>
      </c>
      <c r="N49" s="133"/>
      <c r="O49" s="134">
        <v>28981386</v>
      </c>
      <c r="P49" s="17">
        <v>132275116</v>
      </c>
      <c r="Q49" s="71"/>
      <c r="R49" s="110"/>
    </row>
    <row r="50" spans="1:18" s="30" customFormat="1" ht="13.5" thickTop="1">
      <c r="A50" s="36"/>
      <c r="B50" s="43"/>
      <c r="C50" s="80"/>
      <c r="D50" s="295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40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295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295"/>
      <c r="E53" s="48" t="s">
        <v>74</v>
      </c>
      <c r="F53" s="48"/>
      <c r="G53" s="48"/>
      <c r="H53" s="48"/>
      <c r="I53" s="48"/>
      <c r="J53" s="48"/>
      <c r="K53" s="172">
        <v>1162898.04</v>
      </c>
      <c r="L53" s="138">
        <v>0</v>
      </c>
      <c r="M53" s="154">
        <v>1162898.04</v>
      </c>
      <c r="N53" s="143"/>
      <c r="O53" s="141">
        <v>45017</v>
      </c>
      <c r="P53" s="32">
        <v>1207915</v>
      </c>
      <c r="Q53" s="81"/>
      <c r="R53" s="124"/>
    </row>
    <row r="54" spans="1:18">
      <c r="A54" s="35" t="s">
        <v>75</v>
      </c>
      <c r="B54" s="42" t="s">
        <v>76</v>
      </c>
      <c r="C54" s="78"/>
      <c r="D54" s="295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295"/>
      <c r="E55" s="48" t="s">
        <v>80</v>
      </c>
      <c r="F55" s="48"/>
      <c r="G55" s="48"/>
      <c r="H55" s="48"/>
      <c r="I55" s="48"/>
      <c r="J55" s="48"/>
      <c r="K55" s="161">
        <v>1887558.79</v>
      </c>
      <c r="L55" s="138">
        <v>0</v>
      </c>
      <c r="M55" s="32">
        <v>1887558.79</v>
      </c>
      <c r="N55" s="62"/>
      <c r="O55" s="139">
        <v>0</v>
      </c>
      <c r="P55" s="32">
        <v>1887559</v>
      </c>
      <c r="Q55" s="97"/>
      <c r="R55" s="32"/>
    </row>
    <row r="56" spans="1:18">
      <c r="A56" s="35" t="s">
        <v>81</v>
      </c>
      <c r="B56" s="42" t="s">
        <v>82</v>
      </c>
      <c r="C56" s="78"/>
      <c r="D56" s="295"/>
      <c r="E56" s="48" t="s">
        <v>83</v>
      </c>
      <c r="F56" s="48"/>
      <c r="G56" s="48"/>
      <c r="H56" s="48"/>
      <c r="I56" s="48"/>
      <c r="J56" s="48"/>
      <c r="K56" s="161">
        <v>22401.89</v>
      </c>
      <c r="L56" s="138">
        <v>0</v>
      </c>
      <c r="M56" s="32">
        <v>22401.89</v>
      </c>
      <c r="N56" s="62"/>
      <c r="O56" s="139">
        <v>0</v>
      </c>
      <c r="P56" s="32">
        <v>22402</v>
      </c>
      <c r="Q56" s="97"/>
      <c r="R56" s="32"/>
    </row>
    <row r="57" spans="1:18">
      <c r="A57" s="35" t="s">
        <v>84</v>
      </c>
      <c r="B57" s="42" t="s">
        <v>85</v>
      </c>
      <c r="C57" s="78"/>
      <c r="D57" s="295"/>
      <c r="E57" s="48" t="s">
        <v>86</v>
      </c>
      <c r="F57" s="48"/>
      <c r="G57" s="48"/>
      <c r="H57" s="48"/>
      <c r="I57" s="48"/>
      <c r="J57" s="48"/>
      <c r="K57" s="161">
        <v>4119.6499999999996</v>
      </c>
      <c r="L57" s="138">
        <v>0</v>
      </c>
      <c r="M57" s="32">
        <v>4119.6499999999996</v>
      </c>
      <c r="N57" s="62"/>
      <c r="O57" s="139">
        <v>0</v>
      </c>
      <c r="P57" s="32">
        <v>4120</v>
      </c>
      <c r="Q57" s="97"/>
      <c r="R57" s="32"/>
    </row>
    <row r="58" spans="1:18">
      <c r="A58" s="35" t="s">
        <v>87</v>
      </c>
      <c r="B58" s="42" t="s">
        <v>88</v>
      </c>
      <c r="C58" s="78"/>
      <c r="D58" s="295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295"/>
      <c r="E59" s="130" t="s">
        <v>92</v>
      </c>
      <c r="F59" s="130"/>
      <c r="G59" s="130"/>
      <c r="H59" s="48"/>
      <c r="I59" s="48"/>
      <c r="J59" s="48"/>
      <c r="K59" s="161">
        <v>1529482.98</v>
      </c>
      <c r="L59" s="138">
        <v>0</v>
      </c>
      <c r="M59" s="32">
        <v>1529482.98</v>
      </c>
      <c r="N59" s="62"/>
      <c r="O59" s="139">
        <v>79224</v>
      </c>
      <c r="P59" s="32">
        <v>1608707</v>
      </c>
      <c r="Q59" s="97"/>
      <c r="R59" s="32"/>
    </row>
    <row r="60" spans="1:18">
      <c r="A60" s="35" t="s">
        <v>93</v>
      </c>
      <c r="B60" s="42" t="s">
        <v>94</v>
      </c>
      <c r="C60" s="78"/>
      <c r="D60" s="295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295"/>
      <c r="E61" s="48" t="s">
        <v>97</v>
      </c>
      <c r="F61" s="48"/>
      <c r="G61" s="48"/>
      <c r="H61" s="48"/>
      <c r="I61" s="48"/>
      <c r="J61" s="48"/>
      <c r="K61" s="161">
        <v>345103.12</v>
      </c>
      <c r="L61" s="138">
        <v>0</v>
      </c>
      <c r="M61" s="32">
        <v>345103.12</v>
      </c>
      <c r="N61" s="62"/>
      <c r="O61" s="139">
        <v>0</v>
      </c>
      <c r="P61" s="32">
        <v>345103</v>
      </c>
      <c r="Q61" s="97"/>
      <c r="R61" s="32"/>
    </row>
    <row r="62" spans="1:18">
      <c r="B62" s="42"/>
      <c r="C62" s="78"/>
      <c r="D62" s="295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295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295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295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295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295"/>
      <c r="E67" s="48"/>
      <c r="F67" s="48" t="s">
        <v>112</v>
      </c>
      <c r="G67" s="48"/>
      <c r="H67" s="48"/>
      <c r="I67" s="48"/>
      <c r="J67" s="48"/>
      <c r="K67" s="161">
        <v>76947.13</v>
      </c>
      <c r="L67" s="138">
        <v>0</v>
      </c>
      <c r="M67" s="32">
        <v>76947.13</v>
      </c>
      <c r="N67" s="62"/>
      <c r="O67" s="139">
        <v>0</v>
      </c>
      <c r="P67" s="32">
        <v>76947</v>
      </c>
      <c r="Q67" s="97"/>
      <c r="R67" s="32"/>
    </row>
    <row r="68" spans="1:18">
      <c r="A68" s="35" t="s">
        <v>113</v>
      </c>
      <c r="B68" s="42" t="s">
        <v>114</v>
      </c>
      <c r="C68" s="78"/>
      <c r="D68" s="295"/>
      <c r="E68" s="48"/>
      <c r="F68" s="48" t="s">
        <v>115</v>
      </c>
      <c r="G68" s="48"/>
      <c r="H68" s="48"/>
      <c r="I68" s="48"/>
      <c r="J68" s="48"/>
      <c r="K68" s="161">
        <v>374334.38</v>
      </c>
      <c r="L68" s="138">
        <v>0</v>
      </c>
      <c r="M68" s="32">
        <v>374334.38</v>
      </c>
      <c r="N68" s="65"/>
      <c r="O68" s="139">
        <v>0</v>
      </c>
      <c r="P68" s="32">
        <v>374334</v>
      </c>
      <c r="Q68" s="97"/>
      <c r="R68" s="32"/>
    </row>
    <row r="69" spans="1:18">
      <c r="A69" s="35" t="s">
        <v>188</v>
      </c>
      <c r="B69" s="42" t="s">
        <v>189</v>
      </c>
      <c r="C69" s="78"/>
      <c r="D69" s="295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295"/>
      <c r="E70" s="48"/>
      <c r="F70" s="48" t="s">
        <v>180</v>
      </c>
      <c r="G70" s="48"/>
      <c r="H70" s="48"/>
      <c r="I70" s="48"/>
      <c r="J70" s="48"/>
      <c r="K70" s="161">
        <v>217107</v>
      </c>
      <c r="L70" s="138">
        <v>0</v>
      </c>
      <c r="M70" s="32">
        <v>217107</v>
      </c>
      <c r="N70" s="65"/>
      <c r="O70" s="139">
        <v>0</v>
      </c>
      <c r="P70" s="32">
        <v>217107</v>
      </c>
      <c r="Q70" s="97"/>
      <c r="R70" s="32"/>
    </row>
    <row r="71" spans="1:18">
      <c r="A71" s="35" t="s">
        <v>240</v>
      </c>
      <c r="B71" s="42" t="s">
        <v>241</v>
      </c>
      <c r="C71" s="78"/>
      <c r="D71" s="295"/>
      <c r="E71" s="48"/>
      <c r="F71" s="167" t="s">
        <v>242</v>
      </c>
      <c r="G71" s="167"/>
      <c r="H71" s="167"/>
      <c r="I71" s="167"/>
      <c r="J71" s="173"/>
      <c r="K71" s="161">
        <v>46612</v>
      </c>
      <c r="L71" s="138">
        <v>0</v>
      </c>
      <c r="M71" s="32">
        <v>46612</v>
      </c>
      <c r="N71" s="65"/>
      <c r="O71" s="139">
        <v>0</v>
      </c>
      <c r="P71" s="32">
        <v>46612</v>
      </c>
      <c r="Q71" s="97"/>
      <c r="R71" s="32"/>
    </row>
    <row r="72" spans="1:18">
      <c r="A72" s="35" t="s">
        <v>116</v>
      </c>
      <c r="B72" s="42" t="s">
        <v>103</v>
      </c>
      <c r="C72" s="78"/>
      <c r="D72" s="295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295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295"/>
      <c r="E74" s="46" t="s">
        <v>119</v>
      </c>
      <c r="F74" s="48"/>
      <c r="G74" s="48"/>
      <c r="H74" s="48"/>
      <c r="I74" s="48"/>
      <c r="J74" s="48"/>
      <c r="K74" s="174">
        <v>5666564.9799999995</v>
      </c>
      <c r="L74" s="158">
        <v>0</v>
      </c>
      <c r="M74" s="17">
        <v>5666565</v>
      </c>
      <c r="N74" s="62"/>
      <c r="O74" s="17">
        <v>124241</v>
      </c>
      <c r="P74" s="17">
        <v>5790806</v>
      </c>
      <c r="Q74" s="61"/>
      <c r="R74" s="32"/>
    </row>
    <row r="75" spans="1:18" s="30" customFormat="1" ht="13.5" thickTop="1">
      <c r="A75" s="36"/>
      <c r="B75" s="43"/>
      <c r="C75" s="80"/>
      <c r="D75" s="295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8" t="s">
        <v>217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8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8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7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295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8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40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295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295"/>
      <c r="E84" s="48" t="s">
        <v>101</v>
      </c>
      <c r="F84" s="48"/>
      <c r="G84" s="48"/>
      <c r="H84" s="48"/>
      <c r="I84" s="48"/>
      <c r="J84" s="48"/>
      <c r="K84" s="172">
        <v>86000</v>
      </c>
      <c r="L84" s="138">
        <v>0</v>
      </c>
      <c r="M84" s="154">
        <v>86000</v>
      </c>
      <c r="N84" s="143"/>
      <c r="O84" s="141">
        <v>0</v>
      </c>
      <c r="P84" s="32">
        <v>86000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295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295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295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295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295"/>
      <c r="E89" s="48" t="s">
        <v>115</v>
      </c>
      <c r="F89" s="48"/>
      <c r="G89" s="48"/>
      <c r="H89" s="48"/>
      <c r="I89" s="48"/>
      <c r="J89" s="48"/>
      <c r="K89" s="161">
        <v>4600492.7</v>
      </c>
      <c r="L89" s="138">
        <v>0</v>
      </c>
      <c r="M89" s="32">
        <v>4600492.7</v>
      </c>
      <c r="N89" s="62"/>
      <c r="O89" s="139">
        <v>0</v>
      </c>
      <c r="P89" s="32">
        <v>4600493</v>
      </c>
      <c r="Q89" s="97"/>
      <c r="R89" s="32"/>
    </row>
    <row r="90" spans="1:18">
      <c r="A90" s="76" t="s">
        <v>192</v>
      </c>
      <c r="B90" s="78" t="s">
        <v>193</v>
      </c>
      <c r="C90" s="78"/>
      <c r="D90" s="295"/>
      <c r="E90" s="48" t="s">
        <v>179</v>
      </c>
      <c r="F90" s="48"/>
      <c r="G90" s="48"/>
      <c r="H90" s="48"/>
      <c r="I90" s="48"/>
      <c r="J90" s="48"/>
      <c r="K90" s="161">
        <v>18009748</v>
      </c>
      <c r="L90" s="138">
        <v>0</v>
      </c>
      <c r="M90" s="32">
        <v>18009748</v>
      </c>
      <c r="N90" s="62"/>
      <c r="O90" s="139">
        <v>0</v>
      </c>
      <c r="P90" s="32">
        <v>18009748</v>
      </c>
      <c r="Q90" s="97"/>
      <c r="R90" s="32"/>
    </row>
    <row r="91" spans="1:18">
      <c r="A91" s="76" t="s">
        <v>194</v>
      </c>
      <c r="B91" s="78" t="s">
        <v>195</v>
      </c>
      <c r="C91" s="78"/>
      <c r="D91" s="295"/>
      <c r="E91" s="48" t="s">
        <v>180</v>
      </c>
      <c r="F91" s="48"/>
      <c r="G91" s="48"/>
      <c r="H91" s="48"/>
      <c r="I91" s="48"/>
      <c r="J91" s="48"/>
      <c r="K91" s="161">
        <v>7852593</v>
      </c>
      <c r="L91" s="138">
        <v>0</v>
      </c>
      <c r="M91" s="32">
        <v>7852593</v>
      </c>
      <c r="N91" s="62"/>
      <c r="O91" s="139">
        <v>0</v>
      </c>
      <c r="P91" s="32">
        <v>7852593</v>
      </c>
      <c r="Q91" s="97"/>
      <c r="R91" s="32"/>
    </row>
    <row r="92" spans="1:18">
      <c r="A92" s="76" t="s">
        <v>133</v>
      </c>
      <c r="B92" s="78" t="s">
        <v>125</v>
      </c>
      <c r="C92" s="78"/>
      <c r="D92" s="295"/>
      <c r="E92" s="167" t="s">
        <v>134</v>
      </c>
      <c r="F92" s="167"/>
      <c r="G92" s="167"/>
      <c r="H92" s="167"/>
      <c r="I92" s="167"/>
      <c r="J92" s="173"/>
      <c r="K92" s="161">
        <v>792741</v>
      </c>
      <c r="L92" s="138">
        <v>0</v>
      </c>
      <c r="M92" s="32">
        <v>792741</v>
      </c>
      <c r="N92" s="65"/>
      <c r="O92" s="139">
        <v>0</v>
      </c>
      <c r="P92" s="32">
        <v>792741</v>
      </c>
      <c r="Q92" s="97"/>
      <c r="R92" s="32"/>
    </row>
    <row r="93" spans="1:18">
      <c r="A93" s="76" t="s">
        <v>135</v>
      </c>
      <c r="B93" s="78" t="s">
        <v>125</v>
      </c>
      <c r="C93" s="78"/>
      <c r="D93" s="295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123194</v>
      </c>
      <c r="P93" s="145">
        <v>123194</v>
      </c>
      <c r="Q93" s="97"/>
      <c r="R93" s="32"/>
    </row>
    <row r="94" spans="1:18" s="30" customFormat="1" ht="7.5" customHeight="1">
      <c r="A94" s="79"/>
      <c r="B94" s="80"/>
      <c r="C94" s="80"/>
      <c r="D94" s="295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295"/>
      <c r="E95" s="46" t="s">
        <v>137</v>
      </c>
      <c r="F95" s="48"/>
      <c r="G95" s="48"/>
      <c r="H95" s="48"/>
      <c r="I95" s="48"/>
      <c r="J95" s="48"/>
      <c r="K95" s="93">
        <v>31341574.699999999</v>
      </c>
      <c r="L95" s="69">
        <v>0</v>
      </c>
      <c r="M95" s="93">
        <v>31341575</v>
      </c>
      <c r="N95" s="62"/>
      <c r="O95" s="93">
        <v>123194</v>
      </c>
      <c r="P95" s="93">
        <v>31464769</v>
      </c>
      <c r="Q95" s="61"/>
      <c r="R95" s="32"/>
    </row>
    <row r="96" spans="1:18" s="30" customFormat="1" ht="7.5" customHeight="1">
      <c r="A96" s="79"/>
      <c r="B96" s="80"/>
      <c r="C96" s="80"/>
      <c r="D96" s="295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40" t="s">
        <v>138</v>
      </c>
      <c r="E97" s="48"/>
      <c r="F97" s="48"/>
      <c r="G97" s="48"/>
      <c r="H97" s="48"/>
      <c r="I97" s="48"/>
      <c r="J97" s="48"/>
      <c r="K97" s="175">
        <v>37008139.68</v>
      </c>
      <c r="L97" s="159">
        <v>0</v>
      </c>
      <c r="M97" s="94">
        <v>37008140</v>
      </c>
      <c r="N97" s="67"/>
      <c r="O97" s="17">
        <v>247435</v>
      </c>
      <c r="P97" s="17">
        <v>37255575</v>
      </c>
      <c r="Q97" s="61"/>
      <c r="R97" s="32"/>
    </row>
    <row r="98" spans="1:18" ht="13.5" thickTop="1">
      <c r="A98" s="25"/>
      <c r="B98" s="78"/>
      <c r="C98" s="78"/>
      <c r="D98" s="340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41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41" t="s">
        <v>181</v>
      </c>
      <c r="E101" s="130"/>
      <c r="F101" s="131"/>
      <c r="G101" s="27"/>
      <c r="H101" s="27"/>
      <c r="I101" s="27"/>
      <c r="J101" s="27"/>
      <c r="K101" s="161">
        <v>3759128</v>
      </c>
      <c r="L101" s="138">
        <v>0</v>
      </c>
      <c r="M101" s="32">
        <v>3759128</v>
      </c>
      <c r="N101" s="62"/>
      <c r="O101" s="139">
        <v>0</v>
      </c>
      <c r="P101" s="32">
        <v>3759128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41" t="s">
        <v>182</v>
      </c>
      <c r="E102" s="130"/>
      <c r="F102" s="131"/>
      <c r="G102" s="27"/>
      <c r="H102" s="27"/>
      <c r="I102" s="27"/>
      <c r="J102" s="27"/>
      <c r="K102" s="161">
        <v>0</v>
      </c>
      <c r="L102" s="138">
        <v>0</v>
      </c>
      <c r="M102" s="32">
        <v>0</v>
      </c>
      <c r="N102" s="62"/>
      <c r="O102" s="139">
        <v>0</v>
      </c>
      <c r="P102" s="32">
        <v>0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42" t="s">
        <v>245</v>
      </c>
      <c r="E103" s="167"/>
      <c r="F103" s="168"/>
      <c r="G103" s="169"/>
      <c r="H103" s="169"/>
      <c r="I103" s="169"/>
      <c r="J103" s="170"/>
      <c r="K103" s="161">
        <v>27243</v>
      </c>
      <c r="L103" s="138">
        <v>0</v>
      </c>
      <c r="M103" s="32">
        <v>27243</v>
      </c>
      <c r="N103" s="62"/>
      <c r="O103" s="139">
        <v>0</v>
      </c>
      <c r="P103" s="32">
        <v>27243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42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173411</v>
      </c>
      <c r="P104" s="32">
        <v>173411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41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29" t="s">
        <v>142</v>
      </c>
      <c r="E107" s="130"/>
      <c r="F107" s="131"/>
      <c r="G107" s="27"/>
      <c r="H107" s="27"/>
      <c r="I107" s="27"/>
      <c r="J107" s="27"/>
      <c r="K107" s="176">
        <v>3786371</v>
      </c>
      <c r="L107" s="153">
        <v>0</v>
      </c>
      <c r="M107" s="134">
        <v>3786371</v>
      </c>
      <c r="N107" s="133"/>
      <c r="O107" s="134">
        <v>173411</v>
      </c>
      <c r="P107" s="18">
        <v>3959782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05"/>
      <c r="F108" s="305"/>
      <c r="G108" s="305"/>
      <c r="H108" s="305"/>
      <c r="I108" s="305"/>
      <c r="J108" s="27"/>
      <c r="K108" s="176">
        <v>40794510.68</v>
      </c>
      <c r="L108" s="134">
        <v>0</v>
      </c>
      <c r="M108" s="134">
        <v>40794511</v>
      </c>
      <c r="N108" s="133"/>
      <c r="O108" s="134">
        <v>420846</v>
      </c>
      <c r="P108" s="134">
        <v>41215357</v>
      </c>
      <c r="Q108" s="88"/>
      <c r="R108" s="116"/>
    </row>
    <row r="109" spans="1:18" s="30" customFormat="1" ht="13.5" thickTop="1">
      <c r="A109" s="79"/>
      <c r="B109" s="80"/>
      <c r="C109" s="80"/>
      <c r="D109" s="295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40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295" t="s">
        <v>146</v>
      </c>
      <c r="E111" s="48"/>
      <c r="F111" s="48"/>
      <c r="G111" s="48"/>
      <c r="H111" s="48"/>
      <c r="I111" s="48"/>
      <c r="J111" s="48"/>
      <c r="K111" s="161">
        <v>134123960.72</v>
      </c>
      <c r="L111" s="138">
        <v>-85337373</v>
      </c>
      <c r="M111" s="32">
        <v>48786587.719999999</v>
      </c>
      <c r="N111" s="62"/>
      <c r="O111" s="139">
        <v>96190</v>
      </c>
      <c r="P111" s="32">
        <v>48882778</v>
      </c>
      <c r="Q111" s="81"/>
      <c r="R111" s="124"/>
    </row>
    <row r="112" spans="1:18">
      <c r="A112" s="76"/>
      <c r="B112" s="78"/>
      <c r="C112" s="78"/>
      <c r="D112" s="295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295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295"/>
      <c r="E114" s="48"/>
      <c r="F114" s="48" t="s">
        <v>151</v>
      </c>
      <c r="G114" s="48"/>
      <c r="H114" s="48"/>
      <c r="I114" s="48"/>
      <c r="J114" s="48"/>
      <c r="K114" s="161">
        <v>581773.02</v>
      </c>
      <c r="L114" s="138">
        <v>0</v>
      </c>
      <c r="M114" s="32">
        <v>581773.02</v>
      </c>
      <c r="N114" s="62"/>
      <c r="O114" s="139">
        <v>10353461</v>
      </c>
      <c r="P114" s="32">
        <v>10935234</v>
      </c>
      <c r="Q114" s="97"/>
      <c r="R114" s="32"/>
    </row>
    <row r="115" spans="1:18">
      <c r="A115" s="76"/>
      <c r="B115" s="78"/>
      <c r="C115" s="78"/>
      <c r="D115" s="295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295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295"/>
      <c r="E117" s="48"/>
      <c r="F117" s="48" t="s">
        <v>157</v>
      </c>
      <c r="G117" s="48"/>
      <c r="H117" s="48"/>
      <c r="I117" s="48"/>
      <c r="J117" s="48"/>
      <c r="K117" s="161">
        <v>1102855.6399999999</v>
      </c>
      <c r="L117" s="138">
        <v>0</v>
      </c>
      <c r="M117" s="32">
        <v>1102855.6399999999</v>
      </c>
      <c r="N117" s="62"/>
      <c r="O117" s="139">
        <v>1206284</v>
      </c>
      <c r="P117" s="32">
        <v>2309140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295"/>
      <c r="E118" s="48"/>
      <c r="F118" s="48" t="s">
        <v>159</v>
      </c>
      <c r="G118" s="48"/>
      <c r="H118" s="48"/>
      <c r="I118" s="48"/>
      <c r="J118" s="48"/>
      <c r="K118" s="161">
        <v>336813.36</v>
      </c>
      <c r="L118" s="138">
        <v>0</v>
      </c>
      <c r="M118" s="32">
        <v>336813.36</v>
      </c>
      <c r="N118" s="62"/>
      <c r="O118" s="139">
        <v>0</v>
      </c>
      <c r="P118" s="32">
        <v>336813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295"/>
      <c r="E119" s="48"/>
      <c r="F119" s="48" t="s">
        <v>161</v>
      </c>
      <c r="G119" s="48"/>
      <c r="H119" s="48"/>
      <c r="I119" s="48"/>
      <c r="J119" s="48"/>
      <c r="K119" s="161">
        <v>23992976.759999998</v>
      </c>
      <c r="L119" s="138">
        <v>0</v>
      </c>
      <c r="M119" s="32">
        <v>23992976.759999998</v>
      </c>
      <c r="N119" s="62"/>
      <c r="O119" s="139">
        <v>0</v>
      </c>
      <c r="P119" s="32">
        <v>23992977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295"/>
      <c r="E120" s="48"/>
      <c r="F120" s="48" t="s">
        <v>164</v>
      </c>
      <c r="G120" s="48"/>
      <c r="H120" s="48"/>
      <c r="I120" s="48"/>
      <c r="J120" s="48"/>
      <c r="K120" s="161">
        <v>3408.29</v>
      </c>
      <c r="L120" s="138">
        <v>0</v>
      </c>
      <c r="M120" s="32">
        <v>3408.29</v>
      </c>
      <c r="N120" s="62"/>
      <c r="O120" s="139">
        <v>0</v>
      </c>
      <c r="P120" s="32">
        <v>3408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295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14004829</v>
      </c>
      <c r="P121" s="32">
        <v>14004829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295" t="s">
        <v>169</v>
      </c>
      <c r="E122" s="48"/>
      <c r="F122" s="48"/>
      <c r="G122" s="48"/>
      <c r="H122" s="48"/>
      <c r="I122" s="48"/>
      <c r="J122" s="48"/>
      <c r="K122" s="162">
        <v>-97642569.879999995</v>
      </c>
      <c r="L122" s="151">
        <v>85337373</v>
      </c>
      <c r="M122" s="145">
        <v>-12305196.879999995</v>
      </c>
      <c r="N122" s="62"/>
      <c r="O122" s="160">
        <v>2899776</v>
      </c>
      <c r="P122" s="145">
        <v>-9405420</v>
      </c>
      <c r="Q122" s="97"/>
      <c r="R122" s="32"/>
    </row>
    <row r="123" spans="1:18" s="30" customFormat="1" ht="9" customHeight="1">
      <c r="A123" s="36"/>
      <c r="B123" s="43"/>
      <c r="C123" s="80"/>
      <c r="D123" s="295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40" t="s">
        <v>171</v>
      </c>
      <c r="E124" s="48"/>
      <c r="F124" s="48"/>
      <c r="G124" s="48"/>
      <c r="H124" s="48"/>
      <c r="I124" s="48"/>
      <c r="J124" s="48"/>
      <c r="K124" s="175">
        <v>62499217.909999996</v>
      </c>
      <c r="L124" s="159">
        <v>0</v>
      </c>
      <c r="M124" s="94">
        <v>62499218</v>
      </c>
      <c r="N124" s="67"/>
      <c r="O124" s="94">
        <v>28560540</v>
      </c>
      <c r="P124" s="94">
        <v>91059759</v>
      </c>
      <c r="Q124" s="61"/>
      <c r="R124" s="32"/>
    </row>
    <row r="125" spans="1:18" s="30" customFormat="1" ht="9" customHeight="1" thickTop="1">
      <c r="A125" s="36"/>
      <c r="B125" s="43"/>
      <c r="C125" s="80"/>
      <c r="D125" s="295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0" t="s">
        <v>172</v>
      </c>
      <c r="E126" s="306"/>
      <c r="F126" s="306"/>
      <c r="G126" s="306"/>
      <c r="H126" s="306"/>
      <c r="I126" s="306"/>
      <c r="J126" s="130"/>
      <c r="K126" s="176">
        <v>103293728.59</v>
      </c>
      <c r="L126" s="153">
        <v>0</v>
      </c>
      <c r="M126" s="134">
        <v>103293729</v>
      </c>
      <c r="N126" s="133"/>
      <c r="O126" s="134">
        <v>28981386</v>
      </c>
      <c r="P126" s="134">
        <v>132275116</v>
      </c>
      <c r="Q126" s="88"/>
      <c r="R126" s="116"/>
    </row>
    <row r="127" spans="1:18" s="30" customFormat="1" ht="9" customHeight="1" thickTop="1">
      <c r="A127" s="36"/>
      <c r="B127" s="43"/>
      <c r="C127" s="80"/>
      <c r="D127" s="295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43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1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2:O23 M111 O116:O121 O111 O84:O93 M84:M93 M116:M122 M28:M35 O28:O35 M13:M23 O53:O72 M53:M72">
    <cfRule type="cellIs" dxfId="654" priority="44" operator="notEqual">
      <formula>0</formula>
    </cfRule>
    <cfRule type="containsBlanks" dxfId="653" priority="45">
      <formula>LEN(TRIM(M12))=0</formula>
    </cfRule>
  </conditionalFormatting>
  <conditionalFormatting sqref="O12">
    <cfRule type="cellIs" dxfId="652" priority="43" operator="notEqual">
      <formula>O25</formula>
    </cfRule>
  </conditionalFormatting>
  <conditionalFormatting sqref="M53">
    <cfRule type="cellIs" dxfId="651" priority="42" operator="notEqual">
      <formula>M74</formula>
    </cfRule>
  </conditionalFormatting>
  <conditionalFormatting sqref="O53">
    <cfRule type="cellIs" dxfId="650" priority="41" operator="notEqual">
      <formula>O74</formula>
    </cfRule>
  </conditionalFormatting>
  <conditionalFormatting sqref="M84:M91">
    <cfRule type="cellIs" dxfId="649" priority="40" operator="notEqual">
      <formula>M95</formula>
    </cfRule>
  </conditionalFormatting>
  <conditionalFormatting sqref="O84">
    <cfRule type="cellIs" dxfId="648" priority="39" operator="notEqual">
      <formula>O97</formula>
    </cfRule>
  </conditionalFormatting>
  <conditionalFormatting sqref="M130 O130">
    <cfRule type="cellIs" dxfId="647" priority="29" operator="notEqual">
      <formula>0</formula>
    </cfRule>
    <cfRule type="cellIs" dxfId="646" priority="30" operator="equal">
      <formula>0</formula>
    </cfRule>
  </conditionalFormatting>
  <conditionalFormatting sqref="P130">
    <cfRule type="cellIs" dxfId="645" priority="23" operator="notEqual">
      <formula>0</formula>
    </cfRule>
    <cfRule type="cellIs" dxfId="644" priority="24" operator="equal">
      <formula>0</formula>
    </cfRule>
  </conditionalFormatting>
  <conditionalFormatting sqref="K130">
    <cfRule type="cellIs" dxfId="643" priority="3" operator="notEqual">
      <formula>0</formula>
    </cfRule>
    <cfRule type="cellIs" dxfId="642" priority="4" operator="equal">
      <formula>0</formula>
    </cfRule>
  </conditionalFormatting>
  <conditionalFormatting sqref="L130">
    <cfRule type="cellIs" dxfId="641" priority="1" operator="notEqual">
      <formula>0</formula>
    </cfRule>
    <cfRule type="cellIs" dxfId="640" priority="2" operator="equal">
      <formula>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52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187" hidden="1" customWidth="1"/>
    <col min="2" max="2" width="5.28515625" style="188" hidden="1" customWidth="1"/>
    <col min="3" max="3" width="10" style="188" hidden="1" customWidth="1"/>
    <col min="4" max="4" width="17.28515625" style="355" customWidth="1"/>
    <col min="5" max="5" width="2" style="186" customWidth="1"/>
    <col min="6" max="8" width="11.140625" style="186"/>
    <col min="9" max="9" width="20.140625" style="186" customWidth="1"/>
    <col min="10" max="10" width="21" style="186" hidden="1" customWidth="1"/>
    <col min="11" max="11" width="17.140625" style="186" hidden="1" customWidth="1"/>
    <col min="12" max="12" width="19" style="186" hidden="1" customWidth="1"/>
    <col min="13" max="13" width="15.7109375" style="186" customWidth="1"/>
    <col min="14" max="14" width="0.85546875" style="186" customWidth="1"/>
    <col min="15" max="16" width="14.85546875" style="186" customWidth="1"/>
    <col min="17" max="17" width="10" style="186" customWidth="1"/>
    <col min="18" max="18" width="1.28515625" style="186" customWidth="1"/>
    <col min="19" max="16384" width="11.140625" style="186"/>
  </cols>
  <sheetData>
    <row r="1" spans="1:20" ht="28.5" customHeight="1" thickTop="1" thickBot="1">
      <c r="A1" s="183"/>
      <c r="B1" s="184"/>
      <c r="C1" s="310" t="s">
        <v>0</v>
      </c>
      <c r="D1" s="324" t="s">
        <v>0</v>
      </c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185"/>
    </row>
    <row r="2" spans="1:20" ht="15.75" customHeight="1" thickTop="1">
      <c r="C2" s="189"/>
      <c r="D2" s="345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1" t="s">
        <v>1</v>
      </c>
      <c r="P2" s="190"/>
      <c r="Q2" s="192" t="s">
        <v>249</v>
      </c>
    </row>
    <row r="3" spans="1:20" ht="15" customHeight="1">
      <c r="B3" s="193"/>
      <c r="C3" s="194"/>
      <c r="D3" s="346" t="s">
        <v>216</v>
      </c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195"/>
      <c r="T3" s="196"/>
    </row>
    <row r="4" spans="1:20" ht="12.75" customHeight="1">
      <c r="B4" s="193"/>
      <c r="C4" s="194"/>
      <c r="D4" s="346" t="s">
        <v>3</v>
      </c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195"/>
    </row>
    <row r="5" spans="1:20" ht="12.75" customHeight="1">
      <c r="B5" s="193"/>
      <c r="C5" s="194"/>
      <c r="D5" s="347" t="s">
        <v>4</v>
      </c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197"/>
    </row>
    <row r="6" spans="1:20" ht="12.75" customHeight="1">
      <c r="B6" s="193"/>
      <c r="C6" s="194"/>
      <c r="D6" s="357">
        <v>43281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198"/>
    </row>
    <row r="7" spans="1:20" s="205" customFormat="1" ht="7.5" customHeight="1">
      <c r="A7" s="199"/>
      <c r="B7" s="200"/>
      <c r="C7" s="201"/>
      <c r="D7" s="315"/>
      <c r="E7" s="202"/>
      <c r="F7" s="202"/>
      <c r="G7" s="202"/>
      <c r="H7" s="202"/>
      <c r="I7" s="202"/>
      <c r="J7" s="202"/>
      <c r="K7" s="202"/>
      <c r="L7" s="203"/>
      <c r="M7" s="203"/>
      <c r="N7" s="203"/>
      <c r="O7" s="204"/>
      <c r="P7" s="204"/>
      <c r="Q7" s="204"/>
    </row>
    <row r="8" spans="1:20">
      <c r="C8" s="189"/>
      <c r="D8" s="349"/>
      <c r="E8" s="206"/>
      <c r="F8" s="206"/>
      <c r="G8" s="206"/>
      <c r="H8" s="206"/>
      <c r="I8" s="206"/>
      <c r="J8" s="206"/>
      <c r="K8" s="207" t="s">
        <v>5</v>
      </c>
      <c r="L8" s="308"/>
      <c r="M8" s="208" t="s">
        <v>5</v>
      </c>
      <c r="N8" s="209"/>
      <c r="O8" s="208" t="s">
        <v>6</v>
      </c>
      <c r="P8" s="208" t="s">
        <v>7</v>
      </c>
      <c r="Q8" s="208"/>
      <c r="R8" s="210"/>
    </row>
    <row r="9" spans="1:20" ht="15" customHeight="1">
      <c r="C9" s="189"/>
      <c r="D9" s="349"/>
      <c r="E9" s="206"/>
      <c r="F9" s="206"/>
      <c r="G9" s="206"/>
      <c r="H9" s="206"/>
      <c r="I9" s="206"/>
      <c r="J9" s="206"/>
      <c r="K9" s="211" t="s">
        <v>200</v>
      </c>
      <c r="L9" s="212" t="s">
        <v>201</v>
      </c>
      <c r="M9" s="213"/>
      <c r="N9" s="209"/>
      <c r="O9" s="211" t="s">
        <v>8</v>
      </c>
      <c r="P9" s="211"/>
      <c r="Q9" s="214"/>
      <c r="R9" s="215"/>
    </row>
    <row r="10" spans="1:20">
      <c r="C10" s="189"/>
      <c r="D10" s="350" t="s">
        <v>11</v>
      </c>
      <c r="E10" s="190"/>
      <c r="F10" s="202"/>
      <c r="G10" s="202"/>
      <c r="H10" s="202"/>
      <c r="I10" s="202"/>
      <c r="J10" s="202"/>
      <c r="K10" s="202"/>
      <c r="L10" s="202"/>
      <c r="M10" s="209"/>
      <c r="N10" s="209"/>
      <c r="O10" s="209"/>
      <c r="P10" s="209"/>
      <c r="Q10" s="209"/>
      <c r="R10" s="217"/>
    </row>
    <row r="11" spans="1:20">
      <c r="A11" s="219" t="s">
        <v>12</v>
      </c>
      <c r="B11" s="220" t="s">
        <v>13</v>
      </c>
      <c r="C11" s="189"/>
      <c r="D11" s="315" t="s">
        <v>14</v>
      </c>
      <c r="E11" s="190"/>
      <c r="F11" s="202"/>
      <c r="G11" s="202"/>
      <c r="H11" s="202"/>
      <c r="I11" s="202"/>
      <c r="J11" s="202"/>
      <c r="K11" s="221"/>
      <c r="L11" s="202"/>
      <c r="M11" s="217"/>
      <c r="N11" s="209"/>
      <c r="O11" s="209"/>
      <c r="P11" s="209"/>
      <c r="Q11" s="209"/>
      <c r="R11" s="217"/>
    </row>
    <row r="12" spans="1:20">
      <c r="A12" s="187" t="s">
        <v>17</v>
      </c>
      <c r="B12" s="222" t="s">
        <v>18</v>
      </c>
      <c r="C12" s="223"/>
      <c r="D12" s="349"/>
      <c r="E12" s="202" t="s">
        <v>19</v>
      </c>
      <c r="F12" s="190"/>
      <c r="G12" s="190"/>
      <c r="H12" s="190"/>
      <c r="I12" s="190"/>
      <c r="J12" s="190"/>
      <c r="K12" s="224">
        <v>3137286.5699999994</v>
      </c>
      <c r="L12" s="225">
        <v>0</v>
      </c>
      <c r="M12" s="226">
        <v>3137286.5699999994</v>
      </c>
      <c r="N12" s="227"/>
      <c r="O12" s="221">
        <v>2344024</v>
      </c>
      <c r="P12" s="226">
        <v>5481311</v>
      </c>
      <c r="Q12" s="228"/>
      <c r="R12" s="229"/>
    </row>
    <row r="13" spans="1:20">
      <c r="A13" s="187" t="s">
        <v>20</v>
      </c>
      <c r="B13" s="222" t="s">
        <v>18</v>
      </c>
      <c r="C13" s="223"/>
      <c r="D13" s="349"/>
      <c r="E13" s="202" t="s">
        <v>21</v>
      </c>
      <c r="F13" s="190"/>
      <c r="G13" s="190"/>
      <c r="H13" s="190"/>
      <c r="I13" s="190"/>
      <c r="J13" s="190"/>
      <c r="K13" s="224">
        <v>4909817.8199999994</v>
      </c>
      <c r="L13" s="230">
        <v>0</v>
      </c>
      <c r="M13" s="226">
        <v>4909817.8199999994</v>
      </c>
      <c r="N13" s="231"/>
      <c r="O13" s="230">
        <v>57022</v>
      </c>
      <c r="P13" s="226">
        <v>4966840</v>
      </c>
      <c r="Q13" s="232"/>
      <c r="R13" s="226"/>
    </row>
    <row r="14" spans="1:20">
      <c r="A14" s="187" t="s">
        <v>22</v>
      </c>
      <c r="B14" s="222" t="s">
        <v>18</v>
      </c>
      <c r="C14" s="223"/>
      <c r="D14" s="349"/>
      <c r="E14" s="202" t="s">
        <v>23</v>
      </c>
      <c r="F14" s="190"/>
      <c r="G14" s="190"/>
      <c r="H14" s="190"/>
      <c r="I14" s="190"/>
      <c r="J14" s="190"/>
      <c r="K14" s="224">
        <v>0</v>
      </c>
      <c r="L14" s="230">
        <v>0</v>
      </c>
      <c r="M14" s="226">
        <v>0</v>
      </c>
      <c r="N14" s="231"/>
      <c r="O14" s="230">
        <v>0</v>
      </c>
      <c r="P14" s="226">
        <v>0</v>
      </c>
      <c r="Q14" s="232"/>
      <c r="R14" s="226"/>
    </row>
    <row r="15" spans="1:20">
      <c r="A15" s="187" t="s">
        <v>24</v>
      </c>
      <c r="B15" s="222" t="s">
        <v>18</v>
      </c>
      <c r="C15" s="223"/>
      <c r="D15" s="349"/>
      <c r="E15" s="202" t="s">
        <v>25</v>
      </c>
      <c r="F15" s="190"/>
      <c r="G15" s="190"/>
      <c r="H15" s="190"/>
      <c r="I15" s="190"/>
      <c r="J15" s="190"/>
      <c r="K15" s="224">
        <v>0</v>
      </c>
      <c r="L15" s="230">
        <v>0</v>
      </c>
      <c r="M15" s="226">
        <v>0</v>
      </c>
      <c r="N15" s="231"/>
      <c r="O15" s="230">
        <v>0</v>
      </c>
      <c r="P15" s="226">
        <v>0</v>
      </c>
      <c r="Q15" s="232"/>
      <c r="R15" s="226"/>
    </row>
    <row r="16" spans="1:20">
      <c r="A16" s="187" t="s">
        <v>26</v>
      </c>
      <c r="B16" s="222" t="s">
        <v>18</v>
      </c>
      <c r="C16" s="223"/>
      <c r="D16" s="349"/>
      <c r="E16" s="202" t="s">
        <v>27</v>
      </c>
      <c r="F16" s="190"/>
      <c r="G16" s="190"/>
      <c r="H16" s="190"/>
      <c r="I16" s="190"/>
      <c r="J16" s="190"/>
      <c r="K16" s="224">
        <v>1620511.2299999997</v>
      </c>
      <c r="L16" s="230">
        <v>0</v>
      </c>
      <c r="M16" s="226">
        <v>1620511.2299999997</v>
      </c>
      <c r="N16" s="231"/>
      <c r="O16" s="230">
        <v>300000</v>
      </c>
      <c r="P16" s="226">
        <v>1920511</v>
      </c>
      <c r="Q16" s="232"/>
      <c r="R16" s="226"/>
    </row>
    <row r="17" spans="1:18">
      <c r="A17" s="187" t="s">
        <v>28</v>
      </c>
      <c r="B17" s="222" t="s">
        <v>18</v>
      </c>
      <c r="C17" s="223"/>
      <c r="D17" s="349"/>
      <c r="E17" s="202" t="s">
        <v>29</v>
      </c>
      <c r="F17" s="190"/>
      <c r="G17" s="190"/>
      <c r="H17" s="190"/>
      <c r="I17" s="190"/>
      <c r="J17" s="190"/>
      <c r="K17" s="224">
        <v>0</v>
      </c>
      <c r="L17" s="230">
        <v>0</v>
      </c>
      <c r="M17" s="226">
        <v>0</v>
      </c>
      <c r="N17" s="231"/>
      <c r="O17" s="230">
        <v>39017</v>
      </c>
      <c r="P17" s="226">
        <v>39017</v>
      </c>
      <c r="Q17" s="232"/>
      <c r="R17" s="226"/>
    </row>
    <row r="18" spans="1:18">
      <c r="A18" s="187" t="s">
        <v>30</v>
      </c>
      <c r="B18" s="188" t="s">
        <v>31</v>
      </c>
      <c r="C18" s="189"/>
      <c r="D18" s="347"/>
      <c r="E18" s="202" t="s">
        <v>32</v>
      </c>
      <c r="F18" s="190"/>
      <c r="G18" s="190"/>
      <c r="H18" s="190"/>
      <c r="I18" s="190"/>
      <c r="J18" s="190"/>
      <c r="K18" s="224">
        <v>1414237.0299999998</v>
      </c>
      <c r="L18" s="230">
        <v>0</v>
      </c>
      <c r="M18" s="226">
        <v>1414237.0299999998</v>
      </c>
      <c r="N18" s="231"/>
      <c r="O18" s="230">
        <v>0</v>
      </c>
      <c r="P18" s="226">
        <v>1414237</v>
      </c>
      <c r="Q18" s="232"/>
      <c r="R18" s="226"/>
    </row>
    <row r="19" spans="1:18">
      <c r="A19" s="187" t="s">
        <v>33</v>
      </c>
      <c r="B19" s="188" t="s">
        <v>34</v>
      </c>
      <c r="C19" s="189"/>
      <c r="D19" s="347"/>
      <c r="E19" s="202" t="s">
        <v>35</v>
      </c>
      <c r="F19" s="190"/>
      <c r="G19" s="190"/>
      <c r="H19" s="190"/>
      <c r="I19" s="190"/>
      <c r="J19" s="190"/>
      <c r="K19" s="224">
        <v>26317.58</v>
      </c>
      <c r="L19" s="230">
        <v>0</v>
      </c>
      <c r="M19" s="226">
        <v>26317.58</v>
      </c>
      <c r="N19" s="231"/>
      <c r="O19" s="230">
        <v>0</v>
      </c>
      <c r="P19" s="226">
        <v>26318</v>
      </c>
      <c r="Q19" s="232"/>
      <c r="R19" s="226"/>
    </row>
    <row r="20" spans="1:18">
      <c r="A20" s="187" t="s">
        <v>36</v>
      </c>
      <c r="B20" s="222" t="s">
        <v>37</v>
      </c>
      <c r="C20" s="223"/>
      <c r="D20" s="349"/>
      <c r="E20" s="202" t="s">
        <v>38</v>
      </c>
      <c r="F20" s="190"/>
      <c r="G20" s="190"/>
      <c r="H20" s="190"/>
      <c r="I20" s="190"/>
      <c r="J20" s="190"/>
      <c r="K20" s="224">
        <v>0</v>
      </c>
      <c r="L20" s="230">
        <v>0</v>
      </c>
      <c r="M20" s="226">
        <v>0</v>
      </c>
      <c r="N20" s="231"/>
      <c r="O20" s="230">
        <v>0</v>
      </c>
      <c r="P20" s="226">
        <v>0</v>
      </c>
      <c r="Q20" s="232"/>
      <c r="R20" s="226"/>
    </row>
    <row r="21" spans="1:18">
      <c r="A21" s="187" t="s">
        <v>39</v>
      </c>
      <c r="B21" s="222" t="s">
        <v>40</v>
      </c>
      <c r="C21" s="223"/>
      <c r="D21" s="349"/>
      <c r="E21" s="202" t="s">
        <v>41</v>
      </c>
      <c r="F21" s="190"/>
      <c r="G21" s="190"/>
      <c r="H21" s="190"/>
      <c r="I21" s="190"/>
      <c r="J21" s="190"/>
      <c r="K21" s="224">
        <v>406274</v>
      </c>
      <c r="L21" s="230">
        <v>0</v>
      </c>
      <c r="M21" s="226">
        <v>406274</v>
      </c>
      <c r="N21" s="231"/>
      <c r="O21" s="230">
        <v>0</v>
      </c>
      <c r="P21" s="226">
        <v>406274</v>
      </c>
      <c r="Q21" s="232"/>
      <c r="R21" s="226"/>
    </row>
    <row r="22" spans="1:18">
      <c r="A22" s="187" t="s">
        <v>42</v>
      </c>
      <c r="B22" s="222" t="s">
        <v>43</v>
      </c>
      <c r="C22" s="223"/>
      <c r="D22" s="349"/>
      <c r="E22" s="202" t="s">
        <v>44</v>
      </c>
      <c r="F22" s="190"/>
      <c r="G22" s="190"/>
      <c r="H22" s="190"/>
      <c r="I22" s="190"/>
      <c r="J22" s="190"/>
      <c r="K22" s="224">
        <v>0</v>
      </c>
      <c r="L22" s="230">
        <v>0</v>
      </c>
      <c r="M22" s="226">
        <v>0</v>
      </c>
      <c r="N22" s="231"/>
      <c r="O22" s="230">
        <v>0</v>
      </c>
      <c r="P22" s="226">
        <v>0</v>
      </c>
      <c r="Q22" s="232"/>
      <c r="R22" s="226"/>
    </row>
    <row r="23" spans="1:18">
      <c r="A23" s="187" t="s">
        <v>45</v>
      </c>
      <c r="B23" s="222" t="s">
        <v>46</v>
      </c>
      <c r="C23" s="223"/>
      <c r="D23" s="349"/>
      <c r="E23" s="202" t="s">
        <v>47</v>
      </c>
      <c r="F23" s="190"/>
      <c r="G23" s="190"/>
      <c r="H23" s="190"/>
      <c r="I23" s="190"/>
      <c r="J23" s="190"/>
      <c r="K23" s="233">
        <v>0</v>
      </c>
      <c r="L23" s="234">
        <v>0</v>
      </c>
      <c r="M23" s="235">
        <v>0</v>
      </c>
      <c r="N23" s="231"/>
      <c r="O23" s="234">
        <v>14728</v>
      </c>
      <c r="P23" s="235">
        <v>14728</v>
      </c>
      <c r="Q23" s="232"/>
      <c r="R23" s="226"/>
    </row>
    <row r="24" spans="1:18" s="205" customFormat="1" ht="7.5" customHeight="1">
      <c r="A24" s="199"/>
      <c r="B24" s="200"/>
      <c r="C24" s="201"/>
      <c r="D24" s="315"/>
      <c r="E24" s="202"/>
      <c r="F24" s="202"/>
      <c r="G24" s="202"/>
      <c r="H24" s="202"/>
      <c r="I24" s="202"/>
      <c r="J24" s="202"/>
      <c r="K24" s="236"/>
      <c r="L24" s="204"/>
      <c r="M24" s="236"/>
      <c r="N24" s="203"/>
      <c r="O24" s="204"/>
      <c r="P24" s="204"/>
      <c r="Q24" s="204"/>
    </row>
    <row r="25" spans="1:18">
      <c r="A25" s="187" t="s">
        <v>48</v>
      </c>
      <c r="C25" s="189"/>
      <c r="D25" s="347"/>
      <c r="E25" s="216" t="s">
        <v>49</v>
      </c>
      <c r="F25" s="190"/>
      <c r="G25" s="190"/>
      <c r="H25" s="190"/>
      <c r="I25" s="190"/>
      <c r="J25" s="190"/>
      <c r="K25" s="237">
        <v>11514444.229999999</v>
      </c>
      <c r="L25" s="238">
        <v>0</v>
      </c>
      <c r="M25" s="239">
        <v>11514444</v>
      </c>
      <c r="N25" s="240"/>
      <c r="O25" s="239">
        <v>2754791</v>
      </c>
      <c r="P25" s="239">
        <v>14269236</v>
      </c>
      <c r="Q25" s="231"/>
      <c r="R25" s="226"/>
    </row>
    <row r="26" spans="1:18" s="205" customFormat="1" ht="7.5" customHeight="1">
      <c r="A26" s="199"/>
      <c r="B26" s="200"/>
      <c r="C26" s="201"/>
      <c r="D26" s="315"/>
      <c r="E26" s="202"/>
      <c r="F26" s="202"/>
      <c r="G26" s="202"/>
      <c r="H26" s="202"/>
      <c r="I26" s="202"/>
      <c r="J26" s="202"/>
      <c r="K26" s="241"/>
      <c r="L26" s="242"/>
      <c r="M26" s="241"/>
      <c r="N26" s="241"/>
      <c r="O26" s="243"/>
      <c r="P26" s="243"/>
      <c r="Q26" s="243"/>
      <c r="R26" s="244"/>
    </row>
    <row r="27" spans="1:18">
      <c r="C27" s="189"/>
      <c r="D27" s="315" t="s">
        <v>50</v>
      </c>
      <c r="E27" s="206"/>
      <c r="F27" s="245"/>
      <c r="G27" s="190"/>
      <c r="H27" s="190"/>
      <c r="I27" s="202"/>
      <c r="J27" s="202"/>
      <c r="K27" s="245"/>
      <c r="L27" s="242"/>
      <c r="M27" s="245"/>
      <c r="N27" s="245"/>
      <c r="O27" s="245"/>
      <c r="P27" s="245"/>
      <c r="Q27" s="245"/>
      <c r="R27" s="246"/>
    </row>
    <row r="28" spans="1:18">
      <c r="A28" s="187" t="s">
        <v>51</v>
      </c>
      <c r="B28" s="222" t="s">
        <v>18</v>
      </c>
      <c r="C28" s="223"/>
      <c r="D28" s="315"/>
      <c r="E28" s="202" t="s">
        <v>21</v>
      </c>
      <c r="F28" s="245"/>
      <c r="G28" s="190"/>
      <c r="H28" s="190"/>
      <c r="I28" s="190"/>
      <c r="J28" s="190"/>
      <c r="K28" s="224">
        <v>1249182.5999999999</v>
      </c>
      <c r="L28" s="247">
        <v>0</v>
      </c>
      <c r="M28" s="226">
        <v>1249182.5999999999</v>
      </c>
      <c r="N28" s="231"/>
      <c r="O28" s="230">
        <v>0</v>
      </c>
      <c r="P28" s="226">
        <v>1249183</v>
      </c>
      <c r="Q28" s="232"/>
      <c r="R28" s="226"/>
    </row>
    <row r="29" spans="1:18">
      <c r="A29" s="187" t="s">
        <v>52</v>
      </c>
      <c r="B29" s="188" t="s">
        <v>18</v>
      </c>
      <c r="C29" s="189"/>
      <c r="D29" s="315"/>
      <c r="E29" s="202" t="s">
        <v>23</v>
      </c>
      <c r="F29" s="245"/>
      <c r="G29" s="190"/>
      <c r="H29" s="190"/>
      <c r="I29" s="190"/>
      <c r="J29" s="190"/>
      <c r="K29" s="224">
        <v>0</v>
      </c>
      <c r="L29" s="230">
        <v>0</v>
      </c>
      <c r="M29" s="226">
        <v>0</v>
      </c>
      <c r="N29" s="231"/>
      <c r="O29" s="230">
        <v>30876369</v>
      </c>
      <c r="P29" s="226">
        <v>30876369</v>
      </c>
      <c r="Q29" s="232"/>
      <c r="R29" s="226"/>
    </row>
    <row r="30" spans="1:18">
      <c r="A30" s="187" t="s">
        <v>53</v>
      </c>
      <c r="B30" s="222" t="s">
        <v>18</v>
      </c>
      <c r="C30" s="223"/>
      <c r="D30" s="315"/>
      <c r="E30" s="202" t="s">
        <v>25</v>
      </c>
      <c r="F30" s="245"/>
      <c r="G30" s="190"/>
      <c r="H30" s="190"/>
      <c r="I30" s="190"/>
      <c r="J30" s="190"/>
      <c r="K30" s="224">
        <v>0</v>
      </c>
      <c r="L30" s="230">
        <v>0</v>
      </c>
      <c r="M30" s="226">
        <v>0</v>
      </c>
      <c r="N30" s="231"/>
      <c r="O30" s="230">
        <v>0</v>
      </c>
      <c r="P30" s="226">
        <v>0</v>
      </c>
      <c r="Q30" s="232"/>
      <c r="R30" s="226"/>
    </row>
    <row r="31" spans="1:18">
      <c r="A31" s="187" t="s">
        <v>205</v>
      </c>
      <c r="B31" s="222" t="s">
        <v>18</v>
      </c>
      <c r="C31" s="223"/>
      <c r="D31" s="315"/>
      <c r="E31" s="202" t="s">
        <v>41</v>
      </c>
      <c r="F31" s="245"/>
      <c r="G31" s="190"/>
      <c r="H31" s="190"/>
      <c r="I31" s="190"/>
      <c r="J31" s="190"/>
      <c r="K31" s="224">
        <v>0</v>
      </c>
      <c r="L31" s="230">
        <v>0</v>
      </c>
      <c r="M31" s="226">
        <v>0</v>
      </c>
      <c r="N31" s="231"/>
      <c r="O31" s="230">
        <v>0</v>
      </c>
      <c r="P31" s="226">
        <v>0</v>
      </c>
      <c r="Q31" s="232"/>
      <c r="R31" s="226"/>
    </row>
    <row r="32" spans="1:18">
      <c r="A32" s="187" t="s">
        <v>54</v>
      </c>
      <c r="B32" s="222" t="s">
        <v>18</v>
      </c>
      <c r="C32" s="223"/>
      <c r="D32" s="315"/>
      <c r="E32" s="202" t="s">
        <v>55</v>
      </c>
      <c r="F32" s="245"/>
      <c r="G32" s="190"/>
      <c r="H32" s="190"/>
      <c r="I32" s="190"/>
      <c r="J32" s="190"/>
      <c r="K32" s="224">
        <v>0</v>
      </c>
      <c r="L32" s="230">
        <v>0</v>
      </c>
      <c r="M32" s="226">
        <v>0</v>
      </c>
      <c r="N32" s="231"/>
      <c r="O32" s="230">
        <v>236875</v>
      </c>
      <c r="P32" s="226">
        <v>236875</v>
      </c>
      <c r="Q32" s="232"/>
      <c r="R32" s="226"/>
    </row>
    <row r="33" spans="1:18">
      <c r="A33" s="187" t="s">
        <v>56</v>
      </c>
      <c r="B33" s="188" t="s">
        <v>18</v>
      </c>
      <c r="C33" s="189"/>
      <c r="D33" s="315"/>
      <c r="E33" s="202" t="s">
        <v>57</v>
      </c>
      <c r="F33" s="245"/>
      <c r="G33" s="190"/>
      <c r="H33" s="190"/>
      <c r="I33" s="190"/>
      <c r="J33" s="190"/>
      <c r="K33" s="224">
        <v>77648156.239999995</v>
      </c>
      <c r="L33" s="230">
        <v>0</v>
      </c>
      <c r="M33" s="226">
        <v>77648156.239999995</v>
      </c>
      <c r="N33" s="231"/>
      <c r="O33" s="230">
        <v>0</v>
      </c>
      <c r="P33" s="226">
        <v>77648156</v>
      </c>
      <c r="Q33" s="232"/>
      <c r="R33" s="226"/>
    </row>
    <row r="34" spans="1:18">
      <c r="A34" s="187" t="s">
        <v>58</v>
      </c>
      <c r="B34" s="188" t="s">
        <v>18</v>
      </c>
      <c r="C34" s="189"/>
      <c r="D34" s="315"/>
      <c r="E34" s="202" t="s">
        <v>59</v>
      </c>
      <c r="F34" s="245"/>
      <c r="G34" s="190"/>
      <c r="H34" s="190"/>
      <c r="I34" s="190"/>
      <c r="J34" s="190"/>
      <c r="K34" s="224">
        <v>15724404.73</v>
      </c>
      <c r="L34" s="230">
        <v>0</v>
      </c>
      <c r="M34" s="226">
        <v>15724404.73</v>
      </c>
      <c r="N34" s="231"/>
      <c r="O34" s="230">
        <v>32782</v>
      </c>
      <c r="P34" s="226">
        <v>15757187</v>
      </c>
      <c r="Q34" s="232"/>
      <c r="R34" s="226"/>
    </row>
    <row r="35" spans="1:18">
      <c r="A35" s="187" t="s">
        <v>60</v>
      </c>
      <c r="B35" s="188" t="s">
        <v>61</v>
      </c>
      <c r="C35" s="189"/>
      <c r="D35" s="315"/>
      <c r="E35" s="202" t="s">
        <v>47</v>
      </c>
      <c r="F35" s="245"/>
      <c r="G35" s="190"/>
      <c r="H35" s="190"/>
      <c r="I35" s="190"/>
      <c r="J35" s="190"/>
      <c r="K35" s="233">
        <v>0</v>
      </c>
      <c r="L35" s="234">
        <v>0</v>
      </c>
      <c r="M35" s="235">
        <v>0</v>
      </c>
      <c r="N35" s="231"/>
      <c r="O35" s="234"/>
      <c r="P35" s="235">
        <v>0</v>
      </c>
      <c r="Q35" s="232"/>
      <c r="R35" s="226"/>
    </row>
    <row r="36" spans="1:18" s="205" customFormat="1" ht="7.5" customHeight="1">
      <c r="A36" s="199"/>
      <c r="B36" s="200"/>
      <c r="C36" s="201"/>
      <c r="D36" s="315"/>
      <c r="E36" s="202"/>
      <c r="F36" s="202"/>
      <c r="G36" s="202"/>
      <c r="H36" s="202"/>
      <c r="I36" s="202"/>
      <c r="J36" s="202"/>
      <c r="K36" s="224"/>
      <c r="L36" s="242"/>
      <c r="M36" s="226"/>
      <c r="N36" s="240"/>
      <c r="O36" s="231"/>
      <c r="P36" s="231"/>
      <c r="Q36" s="231"/>
      <c r="R36" s="226"/>
    </row>
    <row r="37" spans="1:18">
      <c r="A37" s="187" t="s">
        <v>62</v>
      </c>
      <c r="C37" s="189"/>
      <c r="D37" s="350"/>
      <c r="E37" s="216" t="s">
        <v>63</v>
      </c>
      <c r="F37" s="245"/>
      <c r="G37" s="190"/>
      <c r="H37" s="190"/>
      <c r="I37" s="190"/>
      <c r="J37" s="190"/>
      <c r="K37" s="248">
        <v>94621743.569999993</v>
      </c>
      <c r="L37" s="238">
        <v>0</v>
      </c>
      <c r="M37" s="249">
        <v>94621744</v>
      </c>
      <c r="N37" s="231"/>
      <c r="O37" s="249">
        <v>31146026</v>
      </c>
      <c r="P37" s="249">
        <v>125767770</v>
      </c>
      <c r="Q37" s="231"/>
      <c r="R37" s="226"/>
    </row>
    <row r="38" spans="1:18" s="205" customFormat="1" ht="7.5" customHeight="1">
      <c r="A38" s="199"/>
      <c r="B38" s="200"/>
      <c r="C38" s="201"/>
      <c r="D38" s="315"/>
      <c r="E38" s="202"/>
      <c r="F38" s="202"/>
      <c r="G38" s="202"/>
      <c r="H38" s="202"/>
      <c r="I38" s="202"/>
      <c r="J38" s="202"/>
      <c r="K38" s="250"/>
      <c r="L38" s="227"/>
      <c r="M38" s="245"/>
      <c r="N38" s="203"/>
      <c r="O38" s="204"/>
      <c r="P38" s="204"/>
      <c r="Q38" s="204"/>
    </row>
    <row r="39" spans="1:18" ht="13.5" thickBot="1">
      <c r="C39" s="189"/>
      <c r="D39" s="350" t="s">
        <v>64</v>
      </c>
      <c r="E39" s="202"/>
      <c r="F39" s="245"/>
      <c r="G39" s="190"/>
      <c r="H39" s="190"/>
      <c r="I39" s="190"/>
      <c r="J39" s="190"/>
      <c r="K39" s="251">
        <v>106136187.8</v>
      </c>
      <c r="L39" s="252">
        <v>0</v>
      </c>
      <c r="M39" s="253">
        <v>106136188</v>
      </c>
      <c r="N39" s="242"/>
      <c r="O39" s="254">
        <v>33900817</v>
      </c>
      <c r="P39" s="254">
        <v>140037006</v>
      </c>
      <c r="Q39" s="242"/>
      <c r="R39" s="255"/>
    </row>
    <row r="40" spans="1:18" ht="13.5" thickTop="1">
      <c r="C40" s="189"/>
      <c r="D40" s="350"/>
      <c r="E40" s="202"/>
      <c r="F40" s="245"/>
      <c r="G40" s="190"/>
      <c r="H40" s="190"/>
      <c r="I40" s="190"/>
      <c r="J40" s="190"/>
      <c r="K40" s="256"/>
      <c r="L40" s="202"/>
      <c r="M40" s="256"/>
      <c r="N40" s="242"/>
      <c r="O40" s="257"/>
      <c r="P40" s="257"/>
      <c r="Q40" s="242"/>
      <c r="R40" s="255"/>
    </row>
    <row r="41" spans="1:18">
      <c r="C41" s="189"/>
      <c r="D41" s="351" t="s">
        <v>65</v>
      </c>
      <c r="E41" s="258"/>
      <c r="F41" s="246"/>
      <c r="K41" s="256"/>
      <c r="L41" s="258"/>
      <c r="M41" s="256"/>
      <c r="N41" s="255"/>
      <c r="O41" s="256"/>
      <c r="P41" s="257"/>
      <c r="Q41" s="242"/>
      <c r="R41" s="255"/>
    </row>
    <row r="42" spans="1:18">
      <c r="C42" s="189"/>
      <c r="D42" s="352" t="s">
        <v>66</v>
      </c>
      <c r="E42" s="258"/>
      <c r="F42" s="246"/>
      <c r="K42" s="224">
        <v>0</v>
      </c>
      <c r="L42" s="259">
        <v>0</v>
      </c>
      <c r="M42" s="226">
        <v>0</v>
      </c>
      <c r="N42" s="231"/>
      <c r="O42" s="230">
        <v>0</v>
      </c>
      <c r="P42" s="226">
        <v>0</v>
      </c>
      <c r="Q42" s="242"/>
      <c r="R42" s="255"/>
    </row>
    <row r="43" spans="1:18" ht="13.5" customHeight="1">
      <c r="A43" s="187" t="s">
        <v>184</v>
      </c>
      <c r="B43" s="188" t="s">
        <v>185</v>
      </c>
      <c r="C43" s="189"/>
      <c r="D43" s="352" t="s">
        <v>177</v>
      </c>
      <c r="E43" s="258"/>
      <c r="F43" s="246"/>
      <c r="K43" s="224">
        <v>8399814</v>
      </c>
      <c r="L43" s="259">
        <v>0</v>
      </c>
      <c r="M43" s="226">
        <v>8399814</v>
      </c>
      <c r="N43" s="231"/>
      <c r="O43" s="230">
        <v>0</v>
      </c>
      <c r="P43" s="226">
        <v>8399814</v>
      </c>
      <c r="Q43" s="242"/>
      <c r="R43" s="255"/>
    </row>
    <row r="44" spans="1:18">
      <c r="A44" s="187" t="s">
        <v>186</v>
      </c>
      <c r="B44" s="188" t="s">
        <v>187</v>
      </c>
      <c r="C44" s="189"/>
      <c r="D44" s="352" t="s">
        <v>178</v>
      </c>
      <c r="E44" s="258"/>
      <c r="F44" s="246"/>
      <c r="K44" s="224">
        <v>1397580</v>
      </c>
      <c r="L44" s="259">
        <v>0</v>
      </c>
      <c r="M44" s="226">
        <v>1397580</v>
      </c>
      <c r="N44" s="231"/>
      <c r="O44" s="230">
        <v>0</v>
      </c>
      <c r="P44" s="226">
        <v>1397580</v>
      </c>
      <c r="Q44" s="242"/>
      <c r="R44" s="255"/>
    </row>
    <row r="45" spans="1:18">
      <c r="A45" s="187" t="s">
        <v>237</v>
      </c>
      <c r="B45" s="188" t="s">
        <v>238</v>
      </c>
      <c r="C45" s="189"/>
      <c r="D45" s="353" t="s">
        <v>239</v>
      </c>
      <c r="E45" s="260"/>
      <c r="F45" s="261"/>
      <c r="G45" s="262"/>
      <c r="H45" s="262"/>
      <c r="I45" s="262"/>
      <c r="J45" s="263"/>
      <c r="K45" s="224">
        <v>30894</v>
      </c>
      <c r="L45" s="259">
        <v>0</v>
      </c>
      <c r="M45" s="226">
        <v>30894</v>
      </c>
      <c r="N45" s="231"/>
      <c r="O45" s="230">
        <v>0</v>
      </c>
      <c r="P45" s="226">
        <v>30894</v>
      </c>
      <c r="Q45" s="242"/>
      <c r="R45" s="255"/>
    </row>
    <row r="46" spans="1:18">
      <c r="C46" s="189"/>
      <c r="D46" s="352" t="s">
        <v>67</v>
      </c>
      <c r="E46" s="258"/>
      <c r="F46" s="258"/>
      <c r="G46" s="258"/>
      <c r="H46" s="258"/>
      <c r="I46" s="258"/>
      <c r="J46" s="258"/>
      <c r="K46" s="233">
        <v>0</v>
      </c>
      <c r="L46" s="151">
        <v>0</v>
      </c>
      <c r="M46" s="235">
        <v>0</v>
      </c>
      <c r="N46" s="231"/>
      <c r="O46" s="234">
        <v>0</v>
      </c>
      <c r="P46" s="235">
        <v>0</v>
      </c>
      <c r="Q46" s="242"/>
      <c r="R46" s="255"/>
    </row>
    <row r="47" spans="1:18">
      <c r="C47" s="189"/>
      <c r="D47" s="351"/>
      <c r="E47" s="258"/>
      <c r="F47" s="246"/>
      <c r="K47" s="236"/>
      <c r="L47" s="264"/>
      <c r="M47" s="256"/>
      <c r="N47" s="255"/>
      <c r="O47" s="256"/>
      <c r="P47" s="231"/>
      <c r="Q47" s="242"/>
      <c r="R47" s="255"/>
    </row>
    <row r="48" spans="1:18" ht="13.5" thickBot="1">
      <c r="C48" s="189"/>
      <c r="D48" s="351" t="s">
        <v>68</v>
      </c>
      <c r="E48" s="258"/>
      <c r="F48" s="246"/>
      <c r="K48" s="251">
        <v>9828288</v>
      </c>
      <c r="L48" s="265">
        <v>0</v>
      </c>
      <c r="M48" s="253">
        <v>9828288</v>
      </c>
      <c r="N48" s="255"/>
      <c r="O48" s="253">
        <v>0</v>
      </c>
      <c r="P48" s="253">
        <v>9828288</v>
      </c>
      <c r="Q48" s="242"/>
      <c r="R48" s="255"/>
    </row>
    <row r="49" spans="1:18" s="205" customFormat="1" ht="14.25" thickTop="1" thickBot="1">
      <c r="A49" s="199"/>
      <c r="B49" s="200"/>
      <c r="C49" s="201"/>
      <c r="D49" s="351" t="s">
        <v>69</v>
      </c>
      <c r="E49" s="258"/>
      <c r="F49" s="246"/>
      <c r="G49" s="186"/>
      <c r="H49" s="186"/>
      <c r="I49" s="186"/>
      <c r="J49" s="186"/>
      <c r="K49" s="251">
        <v>115964475.8</v>
      </c>
      <c r="L49" s="265">
        <v>0</v>
      </c>
      <c r="M49" s="253">
        <v>115964476</v>
      </c>
      <c r="N49" s="255"/>
      <c r="O49" s="253">
        <v>33900817</v>
      </c>
      <c r="P49" s="254">
        <v>149865294</v>
      </c>
      <c r="Q49" s="204"/>
    </row>
    <row r="50" spans="1:18" s="205" customFormat="1" ht="13.5" thickTop="1">
      <c r="A50" s="199"/>
      <c r="B50" s="200"/>
      <c r="C50" s="201"/>
      <c r="D50" s="315"/>
      <c r="E50" s="202"/>
      <c r="F50" s="202"/>
      <c r="G50" s="202"/>
      <c r="H50" s="202"/>
      <c r="I50" s="202"/>
      <c r="J50" s="202"/>
      <c r="K50" s="203"/>
      <c r="L50" s="203"/>
      <c r="M50" s="203"/>
      <c r="N50" s="203"/>
      <c r="O50" s="204"/>
      <c r="P50" s="204"/>
      <c r="Q50" s="204"/>
    </row>
    <row r="51" spans="1:18">
      <c r="C51" s="189"/>
      <c r="D51" s="350" t="s">
        <v>70</v>
      </c>
      <c r="E51" s="202"/>
      <c r="F51" s="202"/>
      <c r="G51" s="202"/>
      <c r="H51" s="202"/>
      <c r="I51" s="202"/>
      <c r="J51" s="202"/>
      <c r="K51" s="266"/>
      <c r="L51" s="202"/>
      <c r="M51" s="266"/>
      <c r="N51" s="266"/>
      <c r="O51" s="266"/>
      <c r="P51" s="266"/>
      <c r="Q51" s="266"/>
      <c r="R51" s="267"/>
    </row>
    <row r="52" spans="1:18">
      <c r="B52" s="268"/>
      <c r="C52" s="269"/>
      <c r="D52" s="315" t="s">
        <v>71</v>
      </c>
      <c r="E52" s="202"/>
      <c r="F52" s="202"/>
      <c r="G52" s="202"/>
      <c r="H52" s="202"/>
      <c r="I52" s="202"/>
      <c r="J52" s="202"/>
      <c r="K52" s="267"/>
      <c r="L52" s="202"/>
      <c r="M52" s="267"/>
      <c r="N52" s="266"/>
      <c r="O52" s="266"/>
      <c r="P52" s="266"/>
      <c r="Q52" s="266"/>
      <c r="R52" s="267"/>
    </row>
    <row r="53" spans="1:18">
      <c r="A53" s="187" t="s">
        <v>72</v>
      </c>
      <c r="B53" s="188" t="s">
        <v>73</v>
      </c>
      <c r="C53" s="189"/>
      <c r="D53" s="315"/>
      <c r="E53" s="202" t="s">
        <v>74</v>
      </c>
      <c r="F53" s="202"/>
      <c r="G53" s="202"/>
      <c r="H53" s="202"/>
      <c r="I53" s="202"/>
      <c r="J53" s="202"/>
      <c r="K53" s="270">
        <v>85483.91</v>
      </c>
      <c r="L53" s="259">
        <v>0</v>
      </c>
      <c r="M53" s="271">
        <v>85483.91</v>
      </c>
      <c r="N53" s="227"/>
      <c r="O53" s="221">
        <v>138247</v>
      </c>
      <c r="P53" s="226">
        <v>223731</v>
      </c>
      <c r="Q53" s="228"/>
      <c r="R53" s="229"/>
    </row>
    <row r="54" spans="1:18">
      <c r="A54" s="187" t="s">
        <v>75</v>
      </c>
      <c r="B54" s="188" t="s">
        <v>76</v>
      </c>
      <c r="C54" s="189"/>
      <c r="D54" s="315"/>
      <c r="E54" s="202" t="s">
        <v>77</v>
      </c>
      <c r="F54" s="202"/>
      <c r="G54" s="202"/>
      <c r="H54" s="202"/>
      <c r="I54" s="202"/>
      <c r="J54" s="202"/>
      <c r="K54" s="224">
        <v>0</v>
      </c>
      <c r="L54" s="259">
        <v>0</v>
      </c>
      <c r="M54" s="226">
        <v>0</v>
      </c>
      <c r="N54" s="240"/>
      <c r="O54" s="230">
        <v>0</v>
      </c>
      <c r="P54" s="226">
        <v>0</v>
      </c>
      <c r="Q54" s="232"/>
      <c r="R54" s="226"/>
    </row>
    <row r="55" spans="1:18">
      <c r="A55" s="187" t="s">
        <v>78</v>
      </c>
      <c r="B55" s="188" t="s">
        <v>79</v>
      </c>
      <c r="C55" s="189"/>
      <c r="D55" s="315"/>
      <c r="E55" s="202" t="s">
        <v>80</v>
      </c>
      <c r="F55" s="202"/>
      <c r="G55" s="202"/>
      <c r="H55" s="202"/>
      <c r="I55" s="202"/>
      <c r="J55" s="202"/>
      <c r="K55" s="224">
        <v>2157673.63</v>
      </c>
      <c r="L55" s="259">
        <v>0</v>
      </c>
      <c r="M55" s="226">
        <v>2157673.63</v>
      </c>
      <c r="N55" s="240"/>
      <c r="O55" s="230">
        <v>0</v>
      </c>
      <c r="P55" s="226">
        <v>2157674</v>
      </c>
      <c r="Q55" s="232"/>
      <c r="R55" s="226"/>
    </row>
    <row r="56" spans="1:18">
      <c r="A56" s="187" t="s">
        <v>81</v>
      </c>
      <c r="B56" s="188" t="s">
        <v>82</v>
      </c>
      <c r="C56" s="189"/>
      <c r="D56" s="315"/>
      <c r="E56" s="202" t="s">
        <v>83</v>
      </c>
      <c r="F56" s="202"/>
      <c r="G56" s="202"/>
      <c r="H56" s="202"/>
      <c r="I56" s="202"/>
      <c r="J56" s="202"/>
      <c r="K56" s="224">
        <v>17044.87</v>
      </c>
      <c r="L56" s="259">
        <v>0</v>
      </c>
      <c r="M56" s="226">
        <v>17044.87</v>
      </c>
      <c r="N56" s="240"/>
      <c r="O56" s="230">
        <v>0</v>
      </c>
      <c r="P56" s="226">
        <v>17045</v>
      </c>
      <c r="Q56" s="232"/>
      <c r="R56" s="226"/>
    </row>
    <row r="57" spans="1:18">
      <c r="A57" s="187" t="s">
        <v>84</v>
      </c>
      <c r="B57" s="188" t="s">
        <v>85</v>
      </c>
      <c r="C57" s="189"/>
      <c r="D57" s="315"/>
      <c r="E57" s="202" t="s">
        <v>86</v>
      </c>
      <c r="F57" s="202"/>
      <c r="G57" s="202"/>
      <c r="H57" s="202"/>
      <c r="I57" s="202"/>
      <c r="J57" s="202"/>
      <c r="K57" s="224">
        <v>0</v>
      </c>
      <c r="L57" s="259">
        <v>0</v>
      </c>
      <c r="M57" s="226">
        <v>0</v>
      </c>
      <c r="N57" s="240"/>
      <c r="O57" s="230">
        <v>0</v>
      </c>
      <c r="P57" s="226">
        <v>0</v>
      </c>
      <c r="Q57" s="232"/>
      <c r="R57" s="226"/>
    </row>
    <row r="58" spans="1:18">
      <c r="A58" s="187" t="s">
        <v>87</v>
      </c>
      <c r="B58" s="188" t="s">
        <v>88</v>
      </c>
      <c r="C58" s="189"/>
      <c r="D58" s="315"/>
      <c r="E58" s="202" t="s">
        <v>89</v>
      </c>
      <c r="F58" s="202"/>
      <c r="G58" s="202"/>
      <c r="H58" s="202"/>
      <c r="I58" s="202"/>
      <c r="J58" s="202"/>
      <c r="K58" s="224">
        <v>0</v>
      </c>
      <c r="L58" s="259">
        <v>0</v>
      </c>
      <c r="M58" s="226">
        <v>0</v>
      </c>
      <c r="N58" s="240"/>
      <c r="O58" s="230">
        <v>0</v>
      </c>
      <c r="P58" s="226">
        <v>0</v>
      </c>
      <c r="Q58" s="232"/>
      <c r="R58" s="226"/>
    </row>
    <row r="59" spans="1:18">
      <c r="A59" s="187" t="s">
        <v>90</v>
      </c>
      <c r="B59" s="188" t="s">
        <v>91</v>
      </c>
      <c r="C59" s="189"/>
      <c r="D59" s="315"/>
      <c r="E59" s="258" t="s">
        <v>92</v>
      </c>
      <c r="F59" s="258"/>
      <c r="G59" s="258"/>
      <c r="H59" s="202"/>
      <c r="I59" s="202"/>
      <c r="J59" s="202"/>
      <c r="K59" s="224">
        <v>245950.05000000016</v>
      </c>
      <c r="L59" s="259">
        <v>0</v>
      </c>
      <c r="M59" s="226">
        <v>245950.05000000016</v>
      </c>
      <c r="N59" s="240"/>
      <c r="O59" s="230">
        <v>19700</v>
      </c>
      <c r="P59" s="226">
        <v>265650</v>
      </c>
      <c r="Q59" s="232"/>
      <c r="R59" s="226"/>
    </row>
    <row r="60" spans="1:18">
      <c r="A60" s="187" t="s">
        <v>93</v>
      </c>
      <c r="B60" s="188" t="s">
        <v>94</v>
      </c>
      <c r="C60" s="189"/>
      <c r="D60" s="315"/>
      <c r="E60" s="202" t="s">
        <v>95</v>
      </c>
      <c r="F60" s="202"/>
      <c r="G60" s="202"/>
      <c r="H60" s="202"/>
      <c r="I60" s="202"/>
      <c r="J60" s="202"/>
      <c r="K60" s="224">
        <v>0</v>
      </c>
      <c r="L60" s="259">
        <v>0</v>
      </c>
      <c r="M60" s="226">
        <v>0</v>
      </c>
      <c r="N60" s="240"/>
      <c r="O60" s="230">
        <v>0</v>
      </c>
      <c r="P60" s="226">
        <v>0</v>
      </c>
      <c r="Q60" s="232"/>
      <c r="R60" s="226"/>
    </row>
    <row r="61" spans="1:18">
      <c r="A61" s="187" t="s">
        <v>96</v>
      </c>
      <c r="B61" s="188">
        <v>33100</v>
      </c>
      <c r="C61" s="189"/>
      <c r="D61" s="315"/>
      <c r="E61" s="202" t="s">
        <v>97</v>
      </c>
      <c r="F61" s="202"/>
      <c r="G61" s="202"/>
      <c r="H61" s="202"/>
      <c r="I61" s="202"/>
      <c r="J61" s="202"/>
      <c r="K61" s="224">
        <v>346318.38</v>
      </c>
      <c r="L61" s="259">
        <v>0</v>
      </c>
      <c r="M61" s="226">
        <v>346318.38</v>
      </c>
      <c r="N61" s="240"/>
      <c r="O61" s="230">
        <v>0</v>
      </c>
      <c r="P61" s="226">
        <v>346318</v>
      </c>
      <c r="Q61" s="232"/>
      <c r="R61" s="226"/>
    </row>
    <row r="62" spans="1:18">
      <c r="C62" s="189"/>
      <c r="D62" s="315"/>
      <c r="E62" s="202" t="s">
        <v>98</v>
      </c>
      <c r="F62" s="202"/>
      <c r="G62" s="202"/>
      <c r="H62" s="202"/>
      <c r="I62" s="202"/>
      <c r="J62" s="202"/>
      <c r="K62" s="224"/>
      <c r="L62" s="259">
        <v>0</v>
      </c>
      <c r="M62" s="226">
        <v>0</v>
      </c>
      <c r="N62" s="240"/>
      <c r="O62" s="226"/>
      <c r="P62" s="226"/>
      <c r="Q62" s="231"/>
      <c r="R62" s="226"/>
    </row>
    <row r="63" spans="1:18">
      <c r="A63" s="187" t="s">
        <v>99</v>
      </c>
      <c r="B63" s="188" t="s">
        <v>100</v>
      </c>
      <c r="C63" s="189"/>
      <c r="D63" s="315"/>
      <c r="E63" s="202"/>
      <c r="F63" s="202" t="s">
        <v>101</v>
      </c>
      <c r="G63" s="202"/>
      <c r="H63" s="202"/>
      <c r="I63" s="202"/>
      <c r="J63" s="202"/>
      <c r="K63" s="224">
        <v>0</v>
      </c>
      <c r="L63" s="259">
        <v>0</v>
      </c>
      <c r="M63" s="226">
        <v>0</v>
      </c>
      <c r="N63" s="240"/>
      <c r="O63" s="230">
        <v>0</v>
      </c>
      <c r="P63" s="226">
        <v>0</v>
      </c>
      <c r="Q63" s="232"/>
      <c r="R63" s="226"/>
    </row>
    <row r="64" spans="1:18">
      <c r="A64" s="187" t="s">
        <v>102</v>
      </c>
      <c r="B64" s="188" t="s">
        <v>103</v>
      </c>
      <c r="C64" s="189"/>
      <c r="D64" s="315"/>
      <c r="E64" s="202"/>
      <c r="F64" s="202" t="s">
        <v>104</v>
      </c>
      <c r="G64" s="202"/>
      <c r="H64" s="202"/>
      <c r="I64" s="202"/>
      <c r="J64" s="202"/>
      <c r="K64" s="224">
        <v>20000.04</v>
      </c>
      <c r="L64" s="259">
        <v>0</v>
      </c>
      <c r="M64" s="226">
        <v>20000.04</v>
      </c>
      <c r="N64" s="240"/>
      <c r="O64" s="230">
        <v>0</v>
      </c>
      <c r="P64" s="226">
        <v>20000</v>
      </c>
      <c r="Q64" s="232"/>
      <c r="R64" s="226"/>
    </row>
    <row r="65" spans="1:18">
      <c r="A65" s="187" t="s">
        <v>105</v>
      </c>
      <c r="B65" s="188" t="s">
        <v>106</v>
      </c>
      <c r="C65" s="189"/>
      <c r="D65" s="315"/>
      <c r="E65" s="202"/>
      <c r="F65" s="202" t="s">
        <v>107</v>
      </c>
      <c r="G65" s="202"/>
      <c r="H65" s="202"/>
      <c r="I65" s="202"/>
      <c r="J65" s="202"/>
      <c r="K65" s="224">
        <v>0</v>
      </c>
      <c r="L65" s="259">
        <v>0</v>
      </c>
      <c r="M65" s="226">
        <v>0</v>
      </c>
      <c r="N65" s="240"/>
      <c r="O65" s="230">
        <v>0</v>
      </c>
      <c r="P65" s="226">
        <v>0</v>
      </c>
      <c r="Q65" s="232"/>
      <c r="R65" s="226"/>
    </row>
    <row r="66" spans="1:18">
      <c r="A66" s="187" t="s">
        <v>108</v>
      </c>
      <c r="B66" s="188" t="s">
        <v>109</v>
      </c>
      <c r="C66" s="189"/>
      <c r="D66" s="315"/>
      <c r="E66" s="202"/>
      <c r="F66" s="202" t="s">
        <v>110</v>
      </c>
      <c r="G66" s="202"/>
      <c r="H66" s="202"/>
      <c r="I66" s="202"/>
      <c r="J66" s="202"/>
      <c r="K66" s="224">
        <v>0</v>
      </c>
      <c r="L66" s="259">
        <v>0</v>
      </c>
      <c r="M66" s="226">
        <v>0</v>
      </c>
      <c r="N66" s="240"/>
      <c r="O66" s="230">
        <v>0</v>
      </c>
      <c r="P66" s="226">
        <v>0</v>
      </c>
      <c r="Q66" s="232"/>
      <c r="R66" s="226"/>
    </row>
    <row r="67" spans="1:18">
      <c r="A67" s="187" t="s">
        <v>111</v>
      </c>
      <c r="B67" s="188" t="s">
        <v>103</v>
      </c>
      <c r="C67" s="189"/>
      <c r="D67" s="315"/>
      <c r="E67" s="202"/>
      <c r="F67" s="202" t="s">
        <v>112</v>
      </c>
      <c r="G67" s="202"/>
      <c r="H67" s="202"/>
      <c r="I67" s="202"/>
      <c r="J67" s="202"/>
      <c r="K67" s="224">
        <v>0</v>
      </c>
      <c r="L67" s="259">
        <v>0</v>
      </c>
      <c r="M67" s="226">
        <v>0</v>
      </c>
      <c r="N67" s="240"/>
      <c r="O67" s="230">
        <v>0</v>
      </c>
      <c r="P67" s="226">
        <v>0</v>
      </c>
      <c r="Q67" s="232"/>
      <c r="R67" s="226"/>
    </row>
    <row r="68" spans="1:18">
      <c r="A68" s="187" t="s">
        <v>113</v>
      </c>
      <c r="B68" s="188" t="s">
        <v>114</v>
      </c>
      <c r="C68" s="189"/>
      <c r="D68" s="315"/>
      <c r="E68" s="202"/>
      <c r="F68" s="202" t="s">
        <v>115</v>
      </c>
      <c r="G68" s="202"/>
      <c r="H68" s="202"/>
      <c r="I68" s="202"/>
      <c r="J68" s="202"/>
      <c r="K68" s="224">
        <v>778640.09</v>
      </c>
      <c r="L68" s="259">
        <v>0</v>
      </c>
      <c r="M68" s="226">
        <v>778640.09</v>
      </c>
      <c r="N68" s="240"/>
      <c r="O68" s="230">
        <v>0</v>
      </c>
      <c r="P68" s="226">
        <v>778640</v>
      </c>
      <c r="Q68" s="232"/>
      <c r="R68" s="226"/>
    </row>
    <row r="69" spans="1:18">
      <c r="A69" s="187" t="s">
        <v>188</v>
      </c>
      <c r="B69" s="188" t="s">
        <v>189</v>
      </c>
      <c r="C69" s="189"/>
      <c r="D69" s="315"/>
      <c r="E69" s="202"/>
      <c r="F69" s="202" t="s">
        <v>179</v>
      </c>
      <c r="G69" s="202"/>
      <c r="H69" s="202"/>
      <c r="I69" s="202"/>
      <c r="J69" s="202"/>
      <c r="K69" s="224">
        <v>0</v>
      </c>
      <c r="L69" s="259">
        <v>0</v>
      </c>
      <c r="M69" s="226">
        <v>0</v>
      </c>
      <c r="N69" s="240"/>
      <c r="O69" s="230">
        <v>0</v>
      </c>
      <c r="P69" s="226">
        <v>0</v>
      </c>
      <c r="Q69" s="232"/>
      <c r="R69" s="226"/>
    </row>
    <row r="70" spans="1:18">
      <c r="A70" s="187" t="s">
        <v>190</v>
      </c>
      <c r="B70" s="188" t="s">
        <v>191</v>
      </c>
      <c r="C70" s="189"/>
      <c r="D70" s="315"/>
      <c r="E70" s="202"/>
      <c r="F70" s="202" t="s">
        <v>180</v>
      </c>
      <c r="G70" s="202"/>
      <c r="H70" s="202"/>
      <c r="I70" s="202"/>
      <c r="J70" s="202"/>
      <c r="K70" s="224">
        <v>0</v>
      </c>
      <c r="L70" s="259">
        <v>0</v>
      </c>
      <c r="M70" s="226">
        <v>0</v>
      </c>
      <c r="N70" s="240"/>
      <c r="O70" s="230">
        <v>0</v>
      </c>
      <c r="P70" s="226">
        <v>0</v>
      </c>
      <c r="Q70" s="232"/>
      <c r="R70" s="226"/>
    </row>
    <row r="71" spans="1:18">
      <c r="A71" s="187" t="s">
        <v>240</v>
      </c>
      <c r="B71" s="188" t="s">
        <v>241</v>
      </c>
      <c r="C71" s="189"/>
      <c r="D71" s="315"/>
      <c r="E71" s="202"/>
      <c r="F71" s="260" t="s">
        <v>242</v>
      </c>
      <c r="G71" s="260"/>
      <c r="H71" s="260"/>
      <c r="I71" s="260"/>
      <c r="J71" s="272"/>
      <c r="K71" s="224">
        <v>30894</v>
      </c>
      <c r="L71" s="259">
        <v>0</v>
      </c>
      <c r="M71" s="226">
        <v>30894</v>
      </c>
      <c r="N71" s="240"/>
      <c r="O71" s="230">
        <v>0</v>
      </c>
      <c r="P71" s="226">
        <v>30894</v>
      </c>
      <c r="Q71" s="232"/>
      <c r="R71" s="226"/>
    </row>
    <row r="72" spans="1:18">
      <c r="A72" s="187" t="s">
        <v>116</v>
      </c>
      <c r="B72" s="188" t="s">
        <v>103</v>
      </c>
      <c r="C72" s="189"/>
      <c r="D72" s="315"/>
      <c r="E72" s="202"/>
      <c r="F72" s="273" t="s">
        <v>117</v>
      </c>
      <c r="G72" s="273"/>
      <c r="H72" s="273"/>
      <c r="I72" s="202"/>
      <c r="J72" s="202"/>
      <c r="K72" s="233">
        <v>0</v>
      </c>
      <c r="L72" s="151">
        <v>0</v>
      </c>
      <c r="M72" s="235">
        <v>0</v>
      </c>
      <c r="N72" s="240"/>
      <c r="O72" s="234">
        <v>0</v>
      </c>
      <c r="P72" s="235">
        <v>0</v>
      </c>
      <c r="Q72" s="232"/>
      <c r="R72" s="226"/>
    </row>
    <row r="73" spans="1:18" s="205" customFormat="1" ht="7.5" customHeight="1">
      <c r="A73" s="199"/>
      <c r="B73" s="200"/>
      <c r="C73" s="201"/>
      <c r="D73" s="315"/>
      <c r="E73" s="202"/>
      <c r="F73" s="202"/>
      <c r="G73" s="202"/>
      <c r="H73" s="202"/>
      <c r="I73" s="202"/>
      <c r="J73" s="202"/>
      <c r="K73" s="203"/>
      <c r="L73" s="274"/>
      <c r="M73" s="203"/>
      <c r="N73" s="203"/>
      <c r="O73" s="204"/>
      <c r="P73" s="204"/>
      <c r="Q73" s="204"/>
    </row>
    <row r="74" spans="1:18" ht="13.5" thickBot="1">
      <c r="A74" s="187" t="s">
        <v>118</v>
      </c>
      <c r="C74" s="189"/>
      <c r="D74" s="315"/>
      <c r="E74" s="216" t="s">
        <v>119</v>
      </c>
      <c r="F74" s="202"/>
      <c r="G74" s="202"/>
      <c r="H74" s="202"/>
      <c r="I74" s="202"/>
      <c r="J74" s="202"/>
      <c r="K74" s="275">
        <v>3682004.97</v>
      </c>
      <c r="L74" s="276">
        <v>0</v>
      </c>
      <c r="M74" s="254">
        <v>3682005</v>
      </c>
      <c r="N74" s="240"/>
      <c r="O74" s="254">
        <v>157947</v>
      </c>
      <c r="P74" s="254">
        <v>3839952</v>
      </c>
      <c r="Q74" s="231"/>
      <c r="R74" s="226"/>
    </row>
    <row r="75" spans="1:18" s="205" customFormat="1" ht="13.5" thickTop="1">
      <c r="A75" s="199"/>
      <c r="B75" s="200"/>
      <c r="C75" s="201"/>
      <c r="D75" s="315"/>
      <c r="E75" s="202"/>
      <c r="F75" s="202"/>
      <c r="G75" s="202"/>
      <c r="H75" s="202"/>
      <c r="I75" s="202"/>
      <c r="J75" s="202"/>
      <c r="K75" s="202"/>
      <c r="L75" s="203"/>
      <c r="M75" s="203"/>
      <c r="N75" s="203"/>
      <c r="O75" s="204"/>
      <c r="P75" s="204"/>
      <c r="Q75" s="204"/>
    </row>
    <row r="76" spans="1:18">
      <c r="C76" s="189"/>
      <c r="D76" s="354" t="s">
        <v>216</v>
      </c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277"/>
    </row>
    <row r="77" spans="1:18">
      <c r="C77" s="189"/>
      <c r="D77" s="354" t="s">
        <v>3</v>
      </c>
      <c r="E77" s="30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277"/>
    </row>
    <row r="78" spans="1:18">
      <c r="C78" s="189"/>
      <c r="D78" s="354" t="s">
        <v>120</v>
      </c>
      <c r="E78" s="308"/>
      <c r="F78" s="308"/>
      <c r="G78" s="308"/>
      <c r="H78" s="308"/>
      <c r="I78" s="308"/>
      <c r="J78" s="308"/>
      <c r="K78" s="308"/>
      <c r="L78" s="308"/>
      <c r="M78" s="308"/>
      <c r="N78" s="308"/>
      <c r="O78" s="308"/>
      <c r="P78" s="308"/>
      <c r="Q78" s="308"/>
      <c r="R78" s="277"/>
    </row>
    <row r="79" spans="1:18">
      <c r="C79" s="189"/>
      <c r="D79" s="348">
        <v>43281</v>
      </c>
      <c r="E79" s="309"/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278"/>
      <c r="R79" s="279"/>
    </row>
    <row r="80" spans="1:18" s="205" customFormat="1" ht="9" customHeight="1">
      <c r="A80" s="199"/>
      <c r="B80" s="200"/>
      <c r="C80" s="201"/>
      <c r="D80" s="315"/>
      <c r="E80" s="202"/>
      <c r="F80" s="202"/>
      <c r="G80" s="202"/>
      <c r="H80" s="202"/>
      <c r="I80" s="203"/>
      <c r="J80" s="203"/>
      <c r="K80" s="203"/>
      <c r="L80" s="203"/>
      <c r="M80" s="203"/>
      <c r="N80" s="204"/>
      <c r="O80" s="204"/>
      <c r="P80" s="204"/>
      <c r="Q80" s="204"/>
    </row>
    <row r="81" spans="1:18">
      <c r="C81" s="189"/>
      <c r="D81" s="354"/>
      <c r="E81" s="308"/>
      <c r="F81" s="308"/>
      <c r="G81" s="308"/>
      <c r="H81" s="308"/>
      <c r="I81" s="308"/>
      <c r="J81" s="308"/>
      <c r="K81" s="207" t="s">
        <v>5</v>
      </c>
      <c r="L81" s="308"/>
      <c r="M81" s="207" t="s">
        <v>5</v>
      </c>
      <c r="N81" s="280"/>
      <c r="O81" s="214" t="s">
        <v>6</v>
      </c>
      <c r="P81" s="214" t="s">
        <v>7</v>
      </c>
      <c r="Q81" s="214"/>
      <c r="R81" s="215"/>
    </row>
    <row r="82" spans="1:18">
      <c r="C82" s="189"/>
      <c r="D82" s="350"/>
      <c r="E82" s="216"/>
      <c r="F82" s="216"/>
      <c r="G82" s="216"/>
      <c r="H82" s="216"/>
      <c r="I82" s="216"/>
      <c r="J82" s="216"/>
      <c r="K82" s="211" t="s">
        <v>200</v>
      </c>
      <c r="L82" s="212" t="s">
        <v>201</v>
      </c>
      <c r="M82" s="211"/>
      <c r="N82" s="280"/>
      <c r="O82" s="211" t="s">
        <v>8</v>
      </c>
      <c r="P82" s="211"/>
      <c r="Q82" s="214"/>
      <c r="R82" s="215"/>
    </row>
    <row r="83" spans="1:18">
      <c r="C83" s="189"/>
      <c r="D83" s="315" t="s">
        <v>121</v>
      </c>
      <c r="E83" s="202"/>
      <c r="F83" s="202"/>
      <c r="G83" s="202"/>
      <c r="H83" s="202"/>
      <c r="I83" s="202"/>
      <c r="J83" s="202"/>
      <c r="K83" s="202"/>
      <c r="L83" s="202"/>
      <c r="M83" s="203"/>
      <c r="N83" s="203"/>
      <c r="O83" s="203"/>
      <c r="P83" s="203"/>
      <c r="Q83" s="203"/>
      <c r="R83" s="236"/>
    </row>
    <row r="84" spans="1:18">
      <c r="A84" s="281" t="s">
        <v>122</v>
      </c>
      <c r="B84" s="189" t="s">
        <v>123</v>
      </c>
      <c r="C84" s="189"/>
      <c r="D84" s="315"/>
      <c r="E84" s="202" t="s">
        <v>101</v>
      </c>
      <c r="F84" s="202"/>
      <c r="G84" s="202"/>
      <c r="H84" s="202"/>
      <c r="I84" s="202"/>
      <c r="J84" s="202"/>
      <c r="K84" s="270">
        <v>0</v>
      </c>
      <c r="L84" s="259">
        <v>0</v>
      </c>
      <c r="M84" s="271">
        <v>0</v>
      </c>
      <c r="N84" s="227"/>
      <c r="O84" s="221">
        <v>0</v>
      </c>
      <c r="P84" s="226">
        <v>0</v>
      </c>
      <c r="Q84" s="228"/>
      <c r="R84" s="229"/>
    </row>
    <row r="85" spans="1:18">
      <c r="A85" s="281" t="s">
        <v>124</v>
      </c>
      <c r="B85" s="189" t="s">
        <v>125</v>
      </c>
      <c r="C85" s="189"/>
      <c r="D85" s="315"/>
      <c r="E85" s="202" t="s">
        <v>104</v>
      </c>
      <c r="F85" s="202"/>
      <c r="G85" s="202"/>
      <c r="H85" s="202"/>
      <c r="I85" s="202"/>
      <c r="J85" s="202"/>
      <c r="K85" s="224">
        <v>83333.139999999985</v>
      </c>
      <c r="L85" s="259">
        <v>0</v>
      </c>
      <c r="M85" s="226">
        <v>83333.139999999985</v>
      </c>
      <c r="N85" s="240"/>
      <c r="O85" s="230">
        <v>0</v>
      </c>
      <c r="P85" s="226">
        <v>83333</v>
      </c>
      <c r="Q85" s="232"/>
      <c r="R85" s="226"/>
    </row>
    <row r="86" spans="1:18">
      <c r="A86" s="281" t="s">
        <v>126</v>
      </c>
      <c r="B86" s="189" t="s">
        <v>127</v>
      </c>
      <c r="C86" s="189"/>
      <c r="D86" s="315"/>
      <c r="E86" s="202" t="s">
        <v>107</v>
      </c>
      <c r="F86" s="202"/>
      <c r="G86" s="202"/>
      <c r="H86" s="202"/>
      <c r="I86" s="202"/>
      <c r="J86" s="202"/>
      <c r="K86" s="224">
        <v>0</v>
      </c>
      <c r="L86" s="259">
        <v>0</v>
      </c>
      <c r="M86" s="226">
        <v>0</v>
      </c>
      <c r="N86" s="240"/>
      <c r="O86" s="230">
        <v>0</v>
      </c>
      <c r="P86" s="226">
        <v>0</v>
      </c>
      <c r="Q86" s="232"/>
      <c r="R86" s="226"/>
    </row>
    <row r="87" spans="1:18">
      <c r="A87" s="281" t="s">
        <v>128</v>
      </c>
      <c r="B87" s="189" t="s">
        <v>129</v>
      </c>
      <c r="C87" s="189"/>
      <c r="D87" s="315"/>
      <c r="E87" s="202" t="s">
        <v>110</v>
      </c>
      <c r="F87" s="202"/>
      <c r="G87" s="202"/>
      <c r="H87" s="202"/>
      <c r="I87" s="202"/>
      <c r="J87" s="202"/>
      <c r="K87" s="224">
        <v>0</v>
      </c>
      <c r="L87" s="259">
        <v>0</v>
      </c>
      <c r="M87" s="226">
        <v>0</v>
      </c>
      <c r="N87" s="240"/>
      <c r="O87" s="230">
        <v>0</v>
      </c>
      <c r="P87" s="226">
        <v>0</v>
      </c>
      <c r="Q87" s="232"/>
      <c r="R87" s="226"/>
    </row>
    <row r="88" spans="1:18">
      <c r="A88" s="281" t="s">
        <v>130</v>
      </c>
      <c r="B88" s="189" t="s">
        <v>125</v>
      </c>
      <c r="C88" s="189"/>
      <c r="D88" s="315"/>
      <c r="E88" s="202" t="s">
        <v>112</v>
      </c>
      <c r="F88" s="202"/>
      <c r="G88" s="202"/>
      <c r="H88" s="202"/>
      <c r="I88" s="202"/>
      <c r="J88" s="202"/>
      <c r="K88" s="224">
        <v>0</v>
      </c>
      <c r="L88" s="259">
        <v>0</v>
      </c>
      <c r="M88" s="226">
        <v>0</v>
      </c>
      <c r="N88" s="240"/>
      <c r="O88" s="230">
        <v>0</v>
      </c>
      <c r="P88" s="226">
        <v>0</v>
      </c>
      <c r="Q88" s="232"/>
      <c r="R88" s="226"/>
    </row>
    <row r="89" spans="1:18">
      <c r="A89" s="281" t="s">
        <v>131</v>
      </c>
      <c r="B89" s="189" t="s">
        <v>132</v>
      </c>
      <c r="C89" s="189"/>
      <c r="D89" s="315"/>
      <c r="E89" s="202" t="s">
        <v>115</v>
      </c>
      <c r="F89" s="202"/>
      <c r="G89" s="202"/>
      <c r="H89" s="202"/>
      <c r="I89" s="202"/>
      <c r="J89" s="202"/>
      <c r="K89" s="224">
        <v>2965840.89</v>
      </c>
      <c r="L89" s="259">
        <v>0</v>
      </c>
      <c r="M89" s="226">
        <v>2965840.89</v>
      </c>
      <c r="N89" s="240"/>
      <c r="O89" s="230">
        <v>0</v>
      </c>
      <c r="P89" s="226">
        <v>2965841</v>
      </c>
      <c r="Q89" s="232"/>
      <c r="R89" s="226"/>
    </row>
    <row r="90" spans="1:18">
      <c r="A90" s="281" t="s">
        <v>192</v>
      </c>
      <c r="B90" s="189" t="s">
        <v>193</v>
      </c>
      <c r="C90" s="189"/>
      <c r="D90" s="315"/>
      <c r="E90" s="202" t="s">
        <v>179</v>
      </c>
      <c r="F90" s="202"/>
      <c r="G90" s="202"/>
      <c r="H90" s="202"/>
      <c r="I90" s="202"/>
      <c r="J90" s="202"/>
      <c r="K90" s="224">
        <v>17051239</v>
      </c>
      <c r="L90" s="259">
        <v>0</v>
      </c>
      <c r="M90" s="226">
        <v>17051239</v>
      </c>
      <c r="N90" s="240"/>
      <c r="O90" s="230">
        <v>0</v>
      </c>
      <c r="P90" s="226">
        <v>17051239</v>
      </c>
      <c r="Q90" s="232"/>
      <c r="R90" s="226"/>
    </row>
    <row r="91" spans="1:18">
      <c r="A91" s="281" t="s">
        <v>194</v>
      </c>
      <c r="B91" s="189" t="s">
        <v>195</v>
      </c>
      <c r="C91" s="189"/>
      <c r="D91" s="315"/>
      <c r="E91" s="202" t="s">
        <v>180</v>
      </c>
      <c r="F91" s="202"/>
      <c r="G91" s="202"/>
      <c r="H91" s="202"/>
      <c r="I91" s="202"/>
      <c r="J91" s="202"/>
      <c r="K91" s="224">
        <v>8663661</v>
      </c>
      <c r="L91" s="259">
        <v>0</v>
      </c>
      <c r="M91" s="226">
        <v>8663661</v>
      </c>
      <c r="N91" s="240"/>
      <c r="O91" s="230">
        <v>0</v>
      </c>
      <c r="P91" s="226">
        <v>8663661</v>
      </c>
      <c r="Q91" s="232"/>
      <c r="R91" s="226"/>
    </row>
    <row r="92" spans="1:18">
      <c r="A92" s="281" t="s">
        <v>133</v>
      </c>
      <c r="B92" s="189" t="s">
        <v>125</v>
      </c>
      <c r="C92" s="189"/>
      <c r="D92" s="315"/>
      <c r="E92" s="260" t="s">
        <v>134</v>
      </c>
      <c r="F92" s="260"/>
      <c r="G92" s="260"/>
      <c r="H92" s="260"/>
      <c r="I92" s="260"/>
      <c r="J92" s="272"/>
      <c r="K92" s="224">
        <v>798936</v>
      </c>
      <c r="L92" s="259">
        <v>0</v>
      </c>
      <c r="M92" s="226">
        <v>798936</v>
      </c>
      <c r="N92" s="240"/>
      <c r="O92" s="230">
        <v>0</v>
      </c>
      <c r="P92" s="226">
        <v>798936</v>
      </c>
      <c r="Q92" s="232"/>
      <c r="R92" s="226"/>
    </row>
    <row r="93" spans="1:18">
      <c r="A93" s="281" t="s">
        <v>135</v>
      </c>
      <c r="B93" s="189" t="s">
        <v>125</v>
      </c>
      <c r="C93" s="189"/>
      <c r="D93" s="315"/>
      <c r="E93" s="202" t="s">
        <v>117</v>
      </c>
      <c r="F93" s="202"/>
      <c r="G93" s="202"/>
      <c r="H93" s="202"/>
      <c r="I93" s="202"/>
      <c r="J93" s="202"/>
      <c r="K93" s="233">
        <v>0</v>
      </c>
      <c r="L93" s="151">
        <v>0</v>
      </c>
      <c r="M93" s="235">
        <v>0</v>
      </c>
      <c r="N93" s="240"/>
      <c r="O93" s="234">
        <v>0</v>
      </c>
      <c r="P93" s="235">
        <v>0</v>
      </c>
      <c r="Q93" s="232"/>
      <c r="R93" s="226"/>
    </row>
    <row r="94" spans="1:18" s="205" customFormat="1" ht="7.5" customHeight="1">
      <c r="A94" s="282"/>
      <c r="B94" s="201"/>
      <c r="C94" s="201"/>
      <c r="D94" s="315"/>
      <c r="E94" s="202"/>
      <c r="F94" s="202"/>
      <c r="G94" s="202"/>
      <c r="H94" s="202"/>
      <c r="I94" s="202"/>
      <c r="J94" s="202"/>
      <c r="K94" s="240"/>
      <c r="L94" s="274"/>
      <c r="M94" s="240"/>
      <c r="N94" s="240"/>
      <c r="O94" s="283"/>
      <c r="P94" s="283"/>
      <c r="Q94" s="283"/>
      <c r="R94" s="284"/>
    </row>
    <row r="95" spans="1:18">
      <c r="A95" s="281" t="s">
        <v>136</v>
      </c>
      <c r="B95" s="189"/>
      <c r="C95" s="189"/>
      <c r="D95" s="315"/>
      <c r="E95" s="216" t="s">
        <v>137</v>
      </c>
      <c r="F95" s="202"/>
      <c r="G95" s="202"/>
      <c r="H95" s="202"/>
      <c r="I95" s="202"/>
      <c r="J95" s="202"/>
      <c r="K95" s="285">
        <v>29563010.030000001</v>
      </c>
      <c r="L95" s="249">
        <v>0</v>
      </c>
      <c r="M95" s="285">
        <v>29563010</v>
      </c>
      <c r="N95" s="240"/>
      <c r="O95" s="285">
        <v>0</v>
      </c>
      <c r="P95" s="285">
        <v>29563010</v>
      </c>
      <c r="Q95" s="231"/>
      <c r="R95" s="226"/>
    </row>
    <row r="96" spans="1:18" s="205" customFormat="1" ht="7.5" customHeight="1">
      <c r="A96" s="282"/>
      <c r="B96" s="201"/>
      <c r="C96" s="201"/>
      <c r="D96" s="315"/>
      <c r="E96" s="202"/>
      <c r="F96" s="202"/>
      <c r="G96" s="202"/>
      <c r="H96" s="202"/>
      <c r="I96" s="202"/>
      <c r="J96" s="202"/>
      <c r="K96" s="203"/>
      <c r="L96" s="274"/>
      <c r="M96" s="203"/>
      <c r="N96" s="203"/>
      <c r="O96" s="204"/>
      <c r="P96" s="204"/>
      <c r="Q96" s="204"/>
    </row>
    <row r="97" spans="1:18" ht="13.5" thickBot="1">
      <c r="A97" s="186"/>
      <c r="B97" s="189"/>
      <c r="C97" s="189"/>
      <c r="D97" s="350" t="s">
        <v>138</v>
      </c>
      <c r="E97" s="202"/>
      <c r="F97" s="202"/>
      <c r="G97" s="202"/>
      <c r="H97" s="202"/>
      <c r="I97" s="202"/>
      <c r="J97" s="202"/>
      <c r="K97" s="286">
        <v>33245015</v>
      </c>
      <c r="L97" s="265">
        <v>0</v>
      </c>
      <c r="M97" s="253">
        <v>33245015</v>
      </c>
      <c r="N97" s="242"/>
      <c r="O97" s="254">
        <v>157947</v>
      </c>
      <c r="P97" s="254">
        <v>33402962</v>
      </c>
      <c r="Q97" s="231"/>
      <c r="R97" s="226"/>
    </row>
    <row r="98" spans="1:18" ht="13.5" thickTop="1">
      <c r="A98" s="186"/>
      <c r="B98" s="189"/>
      <c r="C98" s="189"/>
      <c r="D98" s="350"/>
      <c r="E98" s="202"/>
      <c r="F98" s="202"/>
      <c r="G98" s="202"/>
      <c r="H98" s="202"/>
      <c r="I98" s="202"/>
      <c r="J98" s="202"/>
      <c r="K98" s="287"/>
      <c r="L98" s="202"/>
      <c r="M98" s="287"/>
      <c r="N98" s="240"/>
      <c r="O98" s="287"/>
      <c r="P98" s="287"/>
      <c r="Q98" s="231"/>
      <c r="R98" s="226"/>
    </row>
    <row r="99" spans="1:18">
      <c r="C99" s="189"/>
      <c r="D99" s="351" t="s">
        <v>139</v>
      </c>
      <c r="E99" s="258"/>
      <c r="F99" s="246"/>
      <c r="K99" s="256"/>
      <c r="L99" s="258"/>
      <c r="M99" s="256"/>
      <c r="N99" s="255"/>
      <c r="O99" s="256"/>
      <c r="P99" s="257"/>
      <c r="Q99" s="242"/>
      <c r="R99" s="255"/>
    </row>
    <row r="100" spans="1:18">
      <c r="A100" s="187" t="s">
        <v>206</v>
      </c>
      <c r="B100" s="188" t="s">
        <v>207</v>
      </c>
      <c r="C100" s="189"/>
      <c r="D100" s="352" t="s">
        <v>140</v>
      </c>
      <c r="E100" s="258"/>
      <c r="F100" s="246"/>
      <c r="K100" s="224">
        <v>0</v>
      </c>
      <c r="L100" s="259">
        <v>0</v>
      </c>
      <c r="M100" s="226">
        <v>0</v>
      </c>
      <c r="N100" s="240"/>
      <c r="O100" s="230">
        <v>0</v>
      </c>
      <c r="P100" s="226">
        <v>0</v>
      </c>
      <c r="Q100" s="242"/>
      <c r="R100" s="255"/>
    </row>
    <row r="101" spans="1:18">
      <c r="A101" s="187" t="s">
        <v>196</v>
      </c>
      <c r="B101" s="188" t="s">
        <v>197</v>
      </c>
      <c r="C101" s="189"/>
      <c r="D101" s="352" t="s">
        <v>181</v>
      </c>
      <c r="E101" s="258"/>
      <c r="F101" s="246"/>
      <c r="K101" s="224">
        <v>974063</v>
      </c>
      <c r="L101" s="259">
        <v>0</v>
      </c>
      <c r="M101" s="226">
        <v>974063</v>
      </c>
      <c r="N101" s="240"/>
      <c r="O101" s="230">
        <v>0</v>
      </c>
      <c r="P101" s="226">
        <v>974063</v>
      </c>
      <c r="Q101" s="242"/>
      <c r="R101" s="255"/>
    </row>
    <row r="102" spans="1:18">
      <c r="A102" s="187" t="s">
        <v>198</v>
      </c>
      <c r="B102" s="188" t="s">
        <v>199</v>
      </c>
      <c r="C102" s="189"/>
      <c r="D102" s="352" t="s">
        <v>182</v>
      </c>
      <c r="E102" s="258"/>
      <c r="F102" s="246"/>
      <c r="K102" s="224">
        <v>821030</v>
      </c>
      <c r="L102" s="259">
        <v>0</v>
      </c>
      <c r="M102" s="226">
        <v>821030</v>
      </c>
      <c r="N102" s="240"/>
      <c r="O102" s="230">
        <v>0</v>
      </c>
      <c r="P102" s="226">
        <v>821030</v>
      </c>
      <c r="Q102" s="242"/>
      <c r="R102" s="255"/>
    </row>
    <row r="103" spans="1:18">
      <c r="A103" s="187" t="s">
        <v>243</v>
      </c>
      <c r="B103" s="188" t="s">
        <v>244</v>
      </c>
      <c r="C103" s="189"/>
      <c r="D103" s="353" t="s">
        <v>245</v>
      </c>
      <c r="E103" s="260"/>
      <c r="F103" s="261"/>
      <c r="G103" s="262"/>
      <c r="H103" s="262"/>
      <c r="I103" s="262"/>
      <c r="J103" s="263"/>
      <c r="K103" s="224">
        <v>62391</v>
      </c>
      <c r="L103" s="259">
        <v>0</v>
      </c>
      <c r="M103" s="226">
        <v>62391</v>
      </c>
      <c r="N103" s="240"/>
      <c r="O103" s="230">
        <v>0</v>
      </c>
      <c r="P103" s="226">
        <v>62391</v>
      </c>
      <c r="Q103" s="242"/>
      <c r="R103" s="255"/>
    </row>
    <row r="104" spans="1:18">
      <c r="A104" s="187" t="s">
        <v>202</v>
      </c>
      <c r="B104" s="188" t="s">
        <v>246</v>
      </c>
      <c r="C104" s="189"/>
      <c r="D104" s="353" t="s">
        <v>204</v>
      </c>
      <c r="E104" s="260"/>
      <c r="F104" s="261"/>
      <c r="G104" s="262"/>
      <c r="H104" s="262"/>
      <c r="I104" s="262"/>
      <c r="J104" s="263"/>
      <c r="K104" s="224">
        <v>0</v>
      </c>
      <c r="L104" s="259">
        <v>0</v>
      </c>
      <c r="M104" s="226">
        <v>0</v>
      </c>
      <c r="N104" s="240"/>
      <c r="O104" s="230">
        <v>0</v>
      </c>
      <c r="P104" s="226">
        <v>0</v>
      </c>
      <c r="Q104" s="242"/>
      <c r="R104" s="255"/>
    </row>
    <row r="105" spans="1:18">
      <c r="A105" s="187" t="s">
        <v>247</v>
      </c>
      <c r="B105" s="188" t="s">
        <v>248</v>
      </c>
      <c r="C105" s="189"/>
      <c r="D105" s="352" t="s">
        <v>141</v>
      </c>
      <c r="E105" s="258"/>
      <c r="F105" s="246"/>
      <c r="K105" s="233">
        <v>0</v>
      </c>
      <c r="L105" s="151">
        <v>0</v>
      </c>
      <c r="M105" s="235">
        <v>0</v>
      </c>
      <c r="N105" s="240"/>
      <c r="O105" s="234">
        <v>0</v>
      </c>
      <c r="P105" s="235">
        <v>0</v>
      </c>
      <c r="Q105" s="242"/>
      <c r="R105" s="255"/>
    </row>
    <row r="106" spans="1:18">
      <c r="C106" s="189"/>
      <c r="D106" s="351"/>
      <c r="E106" s="258"/>
      <c r="F106" s="246"/>
      <c r="K106" s="256"/>
      <c r="L106" s="264"/>
      <c r="M106" s="256"/>
      <c r="N106" s="255"/>
      <c r="O106" s="256"/>
      <c r="P106" s="231"/>
      <c r="Q106" s="242"/>
      <c r="R106" s="255"/>
    </row>
    <row r="107" spans="1:18" ht="13.5" thickBot="1">
      <c r="C107" s="189"/>
      <c r="D107" s="351" t="s">
        <v>142</v>
      </c>
      <c r="E107" s="258"/>
      <c r="F107" s="246"/>
      <c r="K107" s="286">
        <v>1857484</v>
      </c>
      <c r="L107" s="265">
        <v>0</v>
      </c>
      <c r="M107" s="253">
        <v>1857484</v>
      </c>
      <c r="N107" s="255"/>
      <c r="O107" s="253">
        <v>0</v>
      </c>
      <c r="P107" s="288">
        <v>1857484</v>
      </c>
      <c r="Q107" s="242"/>
      <c r="R107" s="255"/>
    </row>
    <row r="108" spans="1:18" ht="14.25" thickTop="1" thickBot="1">
      <c r="C108" s="189"/>
      <c r="D108" s="351" t="s">
        <v>183</v>
      </c>
      <c r="E108" s="313"/>
      <c r="F108" s="313"/>
      <c r="G108" s="313"/>
      <c r="H108" s="313"/>
      <c r="I108" s="313"/>
      <c r="K108" s="286">
        <v>35102499</v>
      </c>
      <c r="L108" s="253">
        <v>0</v>
      </c>
      <c r="M108" s="253">
        <v>35102499</v>
      </c>
      <c r="N108" s="255"/>
      <c r="O108" s="253">
        <v>157947</v>
      </c>
      <c r="P108" s="253">
        <v>35260446</v>
      </c>
      <c r="Q108" s="242"/>
      <c r="R108" s="255"/>
    </row>
    <row r="109" spans="1:18" s="205" customFormat="1" ht="13.5" thickTop="1">
      <c r="A109" s="282"/>
      <c r="B109" s="201"/>
      <c r="C109" s="201"/>
      <c r="D109" s="315"/>
      <c r="E109" s="202"/>
      <c r="F109" s="202"/>
      <c r="G109" s="202"/>
      <c r="H109" s="202"/>
      <c r="I109" s="202"/>
      <c r="J109" s="202"/>
      <c r="K109" s="203"/>
      <c r="L109" s="203"/>
      <c r="M109" s="203"/>
      <c r="N109" s="203"/>
      <c r="O109" s="204"/>
      <c r="P109" s="204"/>
      <c r="Q109" s="204"/>
    </row>
    <row r="110" spans="1:18">
      <c r="A110" s="281"/>
      <c r="B110" s="189"/>
      <c r="C110" s="189"/>
      <c r="D110" s="350" t="s">
        <v>143</v>
      </c>
      <c r="E110" s="202"/>
      <c r="F110" s="202"/>
      <c r="G110" s="202"/>
      <c r="H110" s="202"/>
      <c r="I110" s="202"/>
      <c r="J110" s="202"/>
      <c r="K110" s="203"/>
      <c r="L110" s="202"/>
      <c r="M110" s="203"/>
      <c r="N110" s="203"/>
      <c r="O110" s="203"/>
      <c r="P110" s="203"/>
      <c r="Q110" s="203"/>
      <c r="R110" s="236"/>
    </row>
    <row r="111" spans="1:18">
      <c r="A111" s="281" t="s">
        <v>144</v>
      </c>
      <c r="B111" s="189" t="s">
        <v>145</v>
      </c>
      <c r="C111" s="189"/>
      <c r="D111" s="315" t="s">
        <v>146</v>
      </c>
      <c r="E111" s="202"/>
      <c r="F111" s="202"/>
      <c r="G111" s="202"/>
      <c r="H111" s="202"/>
      <c r="I111" s="202"/>
      <c r="J111" s="202"/>
      <c r="K111" s="224">
        <v>93372560.969999999</v>
      </c>
      <c r="L111" s="259">
        <v>0</v>
      </c>
      <c r="M111" s="226">
        <v>93372560.969999999</v>
      </c>
      <c r="N111" s="240"/>
      <c r="O111" s="230">
        <v>0</v>
      </c>
      <c r="P111" s="226">
        <v>93372561</v>
      </c>
      <c r="Q111" s="228"/>
      <c r="R111" s="229"/>
    </row>
    <row r="112" spans="1:18">
      <c r="A112" s="281"/>
      <c r="B112" s="189"/>
      <c r="C112" s="189"/>
      <c r="D112" s="315" t="s">
        <v>147</v>
      </c>
      <c r="E112" s="202"/>
      <c r="F112" s="202"/>
      <c r="G112" s="202"/>
      <c r="H112" s="202"/>
      <c r="I112" s="202"/>
      <c r="J112" s="202"/>
      <c r="K112" s="289"/>
      <c r="L112" s="274"/>
      <c r="M112" s="246"/>
      <c r="N112" s="203"/>
      <c r="O112" s="245"/>
      <c r="P112" s="245"/>
      <c r="Q112" s="245"/>
      <c r="R112" s="246"/>
    </row>
    <row r="113" spans="1:18">
      <c r="A113" s="281"/>
      <c r="B113" s="189"/>
      <c r="C113" s="189"/>
      <c r="D113" s="315"/>
      <c r="E113" s="202" t="s">
        <v>148</v>
      </c>
      <c r="F113" s="202"/>
      <c r="G113" s="202"/>
      <c r="H113" s="202"/>
      <c r="I113" s="202"/>
      <c r="J113" s="202"/>
      <c r="K113" s="289"/>
      <c r="L113" s="274"/>
      <c r="M113" s="246"/>
      <c r="N113" s="203"/>
      <c r="O113" s="245"/>
      <c r="P113" s="245"/>
      <c r="Q113" s="245"/>
      <c r="R113" s="246"/>
    </row>
    <row r="114" spans="1:18">
      <c r="A114" s="281" t="s">
        <v>149</v>
      </c>
      <c r="B114" s="189" t="s">
        <v>150</v>
      </c>
      <c r="C114" s="189"/>
      <c r="D114" s="315"/>
      <c r="E114" s="202"/>
      <c r="F114" s="202" t="s">
        <v>151</v>
      </c>
      <c r="G114" s="202"/>
      <c r="H114" s="202"/>
      <c r="I114" s="202"/>
      <c r="J114" s="202"/>
      <c r="K114" s="224">
        <v>0</v>
      </c>
      <c r="L114" s="259">
        <v>0</v>
      </c>
      <c r="M114" s="226">
        <v>0</v>
      </c>
      <c r="N114" s="240"/>
      <c r="O114" s="230">
        <v>18378185</v>
      </c>
      <c r="P114" s="226">
        <v>18378185</v>
      </c>
      <c r="Q114" s="232"/>
      <c r="R114" s="226"/>
    </row>
    <row r="115" spans="1:18">
      <c r="A115" s="281"/>
      <c r="B115" s="189"/>
      <c r="C115" s="189"/>
      <c r="D115" s="315"/>
      <c r="E115" s="202" t="s">
        <v>152</v>
      </c>
      <c r="F115" s="202"/>
      <c r="G115" s="202"/>
      <c r="H115" s="202"/>
      <c r="I115" s="202"/>
      <c r="J115" s="202"/>
      <c r="K115" s="224"/>
      <c r="L115" s="274"/>
      <c r="M115" s="226"/>
      <c r="N115" s="240"/>
      <c r="O115" s="232"/>
      <c r="P115" s="231"/>
      <c r="Q115" s="231"/>
      <c r="R115" s="226"/>
    </row>
    <row r="116" spans="1:18">
      <c r="A116" s="281" t="s">
        <v>153</v>
      </c>
      <c r="B116" s="189" t="s">
        <v>154</v>
      </c>
      <c r="C116" s="189"/>
      <c r="D116" s="315"/>
      <c r="E116" s="202"/>
      <c r="F116" s="202" t="s">
        <v>151</v>
      </c>
      <c r="G116" s="202"/>
      <c r="H116" s="202"/>
      <c r="I116" s="202"/>
      <c r="J116" s="202"/>
      <c r="K116" s="224">
        <v>0</v>
      </c>
      <c r="L116" s="259">
        <v>0</v>
      </c>
      <c r="M116" s="226">
        <v>0</v>
      </c>
      <c r="N116" s="240"/>
      <c r="O116" s="230">
        <v>0</v>
      </c>
      <c r="P116" s="226">
        <v>0</v>
      </c>
      <c r="Q116" s="232"/>
      <c r="R116" s="226"/>
    </row>
    <row r="117" spans="1:18">
      <c r="A117" s="281" t="s">
        <v>155</v>
      </c>
      <c r="B117" s="189" t="s">
        <v>156</v>
      </c>
      <c r="C117" s="189"/>
      <c r="D117" s="315"/>
      <c r="E117" s="202"/>
      <c r="F117" s="202" t="s">
        <v>157</v>
      </c>
      <c r="G117" s="202"/>
      <c r="H117" s="202"/>
      <c r="I117" s="202"/>
      <c r="J117" s="202"/>
      <c r="K117" s="224">
        <v>4563822.5500000007</v>
      </c>
      <c r="L117" s="259">
        <v>0</v>
      </c>
      <c r="M117" s="226">
        <v>4563822.5500000007</v>
      </c>
      <c r="N117" s="240"/>
      <c r="O117" s="230">
        <v>0</v>
      </c>
      <c r="P117" s="226">
        <v>4563823</v>
      </c>
      <c r="Q117" s="232"/>
      <c r="R117" s="226"/>
    </row>
    <row r="118" spans="1:18">
      <c r="A118" s="281" t="s">
        <v>158</v>
      </c>
      <c r="B118" s="189" t="s">
        <v>156</v>
      </c>
      <c r="C118" s="189"/>
      <c r="D118" s="315"/>
      <c r="E118" s="202"/>
      <c r="F118" s="202" t="s">
        <v>159</v>
      </c>
      <c r="G118" s="202"/>
      <c r="H118" s="202"/>
      <c r="I118" s="202"/>
      <c r="J118" s="202"/>
      <c r="K118" s="224">
        <v>148973.24</v>
      </c>
      <c r="L118" s="259">
        <v>0</v>
      </c>
      <c r="M118" s="226">
        <v>148973.24</v>
      </c>
      <c r="N118" s="240"/>
      <c r="O118" s="230">
        <v>9747293</v>
      </c>
      <c r="P118" s="226">
        <v>9896266</v>
      </c>
      <c r="Q118" s="232"/>
      <c r="R118" s="226"/>
    </row>
    <row r="119" spans="1:18">
      <c r="A119" s="281" t="s">
        <v>160</v>
      </c>
      <c r="B119" s="189" t="s">
        <v>156</v>
      </c>
      <c r="C119" s="189"/>
      <c r="D119" s="315"/>
      <c r="E119" s="202"/>
      <c r="F119" s="202" t="s">
        <v>161</v>
      </c>
      <c r="G119" s="202"/>
      <c r="H119" s="202"/>
      <c r="I119" s="202"/>
      <c r="J119" s="202"/>
      <c r="K119" s="224">
        <v>2026582.48</v>
      </c>
      <c r="L119" s="259">
        <v>0</v>
      </c>
      <c r="M119" s="226">
        <v>2026582.48</v>
      </c>
      <c r="N119" s="240"/>
      <c r="O119" s="230">
        <v>44407</v>
      </c>
      <c r="P119" s="226">
        <v>2070989</v>
      </c>
      <c r="Q119" s="232"/>
      <c r="R119" s="226"/>
    </row>
    <row r="120" spans="1:18">
      <c r="A120" s="281" t="s">
        <v>162</v>
      </c>
      <c r="B120" s="189" t="s">
        <v>163</v>
      </c>
      <c r="C120" s="189"/>
      <c r="D120" s="315"/>
      <c r="E120" s="202"/>
      <c r="F120" s="202" t="s">
        <v>164</v>
      </c>
      <c r="G120" s="202"/>
      <c r="H120" s="202"/>
      <c r="I120" s="202"/>
      <c r="J120" s="202"/>
      <c r="K120" s="224">
        <v>0</v>
      </c>
      <c r="L120" s="259">
        <v>0</v>
      </c>
      <c r="M120" s="226">
        <v>0</v>
      </c>
      <c r="N120" s="240"/>
      <c r="O120" s="230">
        <v>0</v>
      </c>
      <c r="P120" s="226">
        <v>0</v>
      </c>
      <c r="Q120" s="232"/>
      <c r="R120" s="226"/>
    </row>
    <row r="121" spans="1:18">
      <c r="A121" s="281" t="s">
        <v>165</v>
      </c>
      <c r="B121" s="189" t="s">
        <v>156</v>
      </c>
      <c r="C121" s="189"/>
      <c r="D121" s="315"/>
      <c r="E121" s="202"/>
      <c r="F121" s="202" t="s">
        <v>166</v>
      </c>
      <c r="G121" s="202"/>
      <c r="H121" s="202"/>
      <c r="I121" s="202"/>
      <c r="J121" s="202"/>
      <c r="K121" s="224">
        <v>0</v>
      </c>
      <c r="L121" s="259">
        <v>0</v>
      </c>
      <c r="M121" s="226">
        <v>0</v>
      </c>
      <c r="N121" s="240"/>
      <c r="O121" s="230">
        <v>3992085</v>
      </c>
      <c r="P121" s="226">
        <v>3992085</v>
      </c>
      <c r="Q121" s="232"/>
      <c r="R121" s="226"/>
    </row>
    <row r="122" spans="1:18">
      <c r="A122" s="281" t="s">
        <v>167</v>
      </c>
      <c r="B122" s="189" t="s">
        <v>168</v>
      </c>
      <c r="C122" s="189"/>
      <c r="D122" s="315" t="s">
        <v>169</v>
      </c>
      <c r="E122" s="202"/>
      <c r="F122" s="202"/>
      <c r="G122" s="202"/>
      <c r="H122" s="202"/>
      <c r="I122" s="202"/>
      <c r="J122" s="202"/>
      <c r="K122" s="233">
        <v>-19249962.440000001</v>
      </c>
      <c r="L122" s="151">
        <v>0</v>
      </c>
      <c r="M122" s="235">
        <v>-19249962.440000001</v>
      </c>
      <c r="N122" s="240"/>
      <c r="O122" s="290">
        <v>1580900</v>
      </c>
      <c r="P122" s="235">
        <v>-17669061</v>
      </c>
      <c r="Q122" s="232"/>
      <c r="R122" s="226"/>
    </row>
    <row r="123" spans="1:18" s="205" customFormat="1" ht="9" customHeight="1">
      <c r="A123" s="199"/>
      <c r="B123" s="200"/>
      <c r="C123" s="201"/>
      <c r="D123" s="315"/>
      <c r="E123" s="202"/>
      <c r="F123" s="202"/>
      <c r="G123" s="202"/>
      <c r="H123" s="202"/>
      <c r="I123" s="203"/>
      <c r="J123" s="203"/>
      <c r="K123" s="240"/>
      <c r="L123" s="274"/>
      <c r="M123" s="240"/>
      <c r="N123" s="283"/>
      <c r="O123" s="283"/>
      <c r="P123" s="283"/>
      <c r="Q123" s="283"/>
      <c r="R123" s="284"/>
    </row>
    <row r="124" spans="1:18" ht="13.5" thickBot="1">
      <c r="A124" s="187" t="s">
        <v>170</v>
      </c>
      <c r="C124" s="189"/>
      <c r="D124" s="350" t="s">
        <v>171</v>
      </c>
      <c r="E124" s="202"/>
      <c r="F124" s="202"/>
      <c r="G124" s="202"/>
      <c r="H124" s="202"/>
      <c r="I124" s="202"/>
      <c r="J124" s="202"/>
      <c r="K124" s="286">
        <v>80861976.799999997</v>
      </c>
      <c r="L124" s="265">
        <v>0</v>
      </c>
      <c r="M124" s="253">
        <v>80861977</v>
      </c>
      <c r="N124" s="242"/>
      <c r="O124" s="253">
        <v>33742870</v>
      </c>
      <c r="P124" s="253">
        <v>114604848</v>
      </c>
      <c r="Q124" s="231"/>
      <c r="R124" s="226"/>
    </row>
    <row r="125" spans="1:18" s="205" customFormat="1" ht="9" customHeight="1" thickTop="1">
      <c r="A125" s="199"/>
      <c r="B125" s="200"/>
      <c r="C125" s="201"/>
      <c r="D125" s="315"/>
      <c r="E125" s="202"/>
      <c r="F125" s="202"/>
      <c r="G125" s="202"/>
      <c r="H125" s="202"/>
      <c r="I125" s="203"/>
      <c r="J125" s="203"/>
      <c r="K125" s="291"/>
      <c r="L125" s="274"/>
      <c r="M125" s="203"/>
      <c r="N125" s="204"/>
      <c r="O125" s="204"/>
      <c r="P125" s="204"/>
      <c r="Q125" s="204"/>
    </row>
    <row r="126" spans="1:18" ht="24.75" customHeight="1" thickBot="1">
      <c r="C126" s="189"/>
      <c r="D126" s="351" t="s">
        <v>172</v>
      </c>
      <c r="E126" s="314"/>
      <c r="F126" s="314"/>
      <c r="G126" s="314"/>
      <c r="H126" s="314"/>
      <c r="I126" s="314"/>
      <c r="J126" s="258"/>
      <c r="K126" s="286">
        <v>115964475.8</v>
      </c>
      <c r="L126" s="265">
        <v>0</v>
      </c>
      <c r="M126" s="253">
        <v>115964476</v>
      </c>
      <c r="N126" s="255"/>
      <c r="O126" s="253">
        <v>33900817</v>
      </c>
      <c r="P126" s="253">
        <v>149865294</v>
      </c>
      <c r="Q126" s="242"/>
      <c r="R126" s="255"/>
    </row>
    <row r="127" spans="1:18" s="205" customFormat="1" ht="9" customHeight="1" thickTop="1">
      <c r="A127" s="199"/>
      <c r="B127" s="200"/>
      <c r="C127" s="201"/>
      <c r="D127" s="315"/>
      <c r="E127" s="202"/>
      <c r="F127" s="202"/>
      <c r="G127" s="202"/>
      <c r="H127" s="202"/>
      <c r="I127" s="203"/>
      <c r="J127" s="203"/>
      <c r="K127" s="203"/>
      <c r="L127" s="203"/>
      <c r="M127" s="203"/>
      <c r="N127" s="204"/>
      <c r="O127" s="204"/>
      <c r="P127" s="204"/>
      <c r="Q127" s="204"/>
    </row>
    <row r="128" spans="1:18">
      <c r="C128" s="189"/>
      <c r="D128" s="315" t="s">
        <v>173</v>
      </c>
      <c r="E128" s="315"/>
      <c r="F128" s="315"/>
      <c r="G128" s="315"/>
      <c r="H128" s="315"/>
      <c r="I128" s="315"/>
      <c r="J128" s="315"/>
      <c r="K128" s="315"/>
      <c r="L128" s="315"/>
      <c r="M128" s="315"/>
      <c r="N128" s="315"/>
      <c r="O128" s="315"/>
      <c r="P128" s="202"/>
      <c r="Q128" s="202"/>
      <c r="R128" s="258"/>
    </row>
    <row r="129" spans="1:18" s="205" customFormat="1" ht="9" customHeight="1">
      <c r="A129" s="199"/>
      <c r="B129" s="200"/>
      <c r="C129" s="200"/>
      <c r="D129" s="352"/>
      <c r="E129" s="258"/>
      <c r="F129" s="258"/>
      <c r="G129" s="258"/>
      <c r="H129" s="258"/>
      <c r="I129" s="236"/>
      <c r="J129" s="236"/>
      <c r="K129" s="236"/>
      <c r="L129" s="236"/>
      <c r="M129" s="236"/>
      <c r="N129" s="204"/>
    </row>
    <row r="130" spans="1:18" ht="12.75" customHeight="1">
      <c r="K130" s="292">
        <v>0</v>
      </c>
      <c r="L130" s="292">
        <v>0</v>
      </c>
      <c r="M130" s="292">
        <v>0</v>
      </c>
      <c r="N130" s="190"/>
      <c r="O130" s="292">
        <v>0</v>
      </c>
      <c r="P130" s="292">
        <v>0</v>
      </c>
      <c r="Q130" s="292"/>
      <c r="R130" s="292"/>
    </row>
    <row r="131" spans="1:18" ht="12.75" customHeight="1">
      <c r="C131" s="307" t="s">
        <v>174</v>
      </c>
      <c r="D131" s="356"/>
      <c r="E131" s="307"/>
      <c r="F131" s="307"/>
      <c r="G131" s="307"/>
      <c r="H131" s="307"/>
      <c r="I131" s="307"/>
      <c r="J131" s="307"/>
      <c r="K131" s="307"/>
      <c r="L131" s="307"/>
      <c r="M131" s="218"/>
      <c r="N131" s="218"/>
      <c r="O131" s="218"/>
      <c r="P131" s="218"/>
      <c r="Q131" s="218"/>
      <c r="R131" s="218"/>
    </row>
    <row r="132" spans="1:18">
      <c r="L132" s="293" t="s">
        <v>175</v>
      </c>
      <c r="M132" s="218"/>
      <c r="N132" s="218"/>
      <c r="O132" s="218"/>
      <c r="P132" s="218"/>
      <c r="Q132" s="218"/>
      <c r="R132" s="218"/>
    </row>
    <row r="133" spans="1:18">
      <c r="M133" s="218"/>
      <c r="N133" s="218"/>
      <c r="O133" s="218"/>
      <c r="P133" s="218"/>
      <c r="Q133" s="218"/>
      <c r="R133" s="218"/>
    </row>
    <row r="134" spans="1:18">
      <c r="M134" s="218"/>
      <c r="N134" s="218"/>
      <c r="O134" s="218"/>
      <c r="P134" s="218"/>
      <c r="Q134" s="218"/>
      <c r="R134" s="218"/>
    </row>
    <row r="135" spans="1:18">
      <c r="M135" s="218"/>
      <c r="N135" s="218"/>
      <c r="O135" s="218"/>
      <c r="P135" s="218"/>
      <c r="Q135" s="218"/>
      <c r="R135" s="218"/>
    </row>
    <row r="136" spans="1:18">
      <c r="M136" s="218"/>
      <c r="N136" s="218"/>
      <c r="O136" s="218"/>
      <c r="P136" s="218"/>
      <c r="Q136" s="218"/>
      <c r="R136" s="218"/>
    </row>
    <row r="137" spans="1:18">
      <c r="M137" s="218"/>
      <c r="N137" s="218"/>
      <c r="O137" s="218"/>
      <c r="P137" s="218"/>
      <c r="Q137" s="218"/>
      <c r="R137" s="218"/>
    </row>
    <row r="138" spans="1:18">
      <c r="M138" s="218"/>
      <c r="N138" s="218"/>
      <c r="O138" s="218"/>
      <c r="P138" s="218"/>
      <c r="Q138" s="218"/>
      <c r="R138" s="218"/>
    </row>
    <row r="139" spans="1:18">
      <c r="M139" s="218"/>
      <c r="N139" s="218"/>
      <c r="O139" s="218"/>
      <c r="P139" s="218"/>
      <c r="Q139" s="218"/>
      <c r="R139" s="218"/>
    </row>
    <row r="140" spans="1:18">
      <c r="M140" s="218"/>
      <c r="N140" s="218"/>
      <c r="O140" s="218"/>
      <c r="P140" s="218"/>
      <c r="Q140" s="218"/>
      <c r="R140" s="218"/>
    </row>
    <row r="141" spans="1:18">
      <c r="M141" s="218"/>
      <c r="N141" s="218"/>
      <c r="O141" s="218"/>
      <c r="P141" s="218"/>
      <c r="Q141" s="218"/>
      <c r="R141" s="218"/>
    </row>
    <row r="142" spans="1:18">
      <c r="M142" s="218"/>
      <c r="N142" s="218"/>
      <c r="O142" s="218"/>
      <c r="P142" s="218"/>
      <c r="Q142" s="218"/>
      <c r="R142" s="218"/>
    </row>
    <row r="143" spans="1:18">
      <c r="M143" s="218"/>
      <c r="N143" s="218"/>
      <c r="O143" s="218"/>
      <c r="P143" s="218"/>
      <c r="Q143" s="218"/>
      <c r="R143" s="218"/>
    </row>
    <row r="144" spans="1:18">
      <c r="M144" s="218"/>
      <c r="N144" s="218"/>
      <c r="O144" s="218"/>
      <c r="P144" s="218"/>
      <c r="Q144" s="218"/>
      <c r="R144" s="218"/>
    </row>
    <row r="145" spans="13:18">
      <c r="M145" s="218"/>
      <c r="N145" s="218"/>
      <c r="O145" s="218"/>
      <c r="P145" s="218"/>
      <c r="Q145" s="218"/>
      <c r="R145" s="218"/>
    </row>
    <row r="146" spans="13:18">
      <c r="M146" s="218"/>
      <c r="N146" s="218"/>
      <c r="O146" s="218"/>
      <c r="P146" s="218"/>
      <c r="Q146" s="218"/>
      <c r="R146" s="218"/>
    </row>
    <row r="147" spans="13:18">
      <c r="M147" s="218"/>
      <c r="N147" s="218"/>
      <c r="O147" s="218"/>
      <c r="P147" s="218"/>
      <c r="Q147" s="218"/>
      <c r="R147" s="218"/>
    </row>
    <row r="148" spans="13:18">
      <c r="M148" s="218"/>
      <c r="N148" s="218"/>
      <c r="O148" s="218"/>
      <c r="P148" s="218"/>
      <c r="Q148" s="218"/>
      <c r="R148" s="218"/>
    </row>
    <row r="149" spans="13:18">
      <c r="M149" s="218"/>
      <c r="N149" s="218"/>
      <c r="O149" s="218"/>
      <c r="P149" s="218"/>
      <c r="Q149" s="218"/>
      <c r="R149" s="218"/>
    </row>
    <row r="150" spans="13:18">
      <c r="M150" s="218"/>
      <c r="N150" s="218"/>
      <c r="O150" s="218"/>
      <c r="P150" s="218"/>
      <c r="Q150" s="218"/>
      <c r="R150" s="218"/>
    </row>
    <row r="151" spans="13:18">
      <c r="M151" s="218"/>
      <c r="N151" s="218"/>
      <c r="O151" s="218"/>
      <c r="P151" s="218"/>
      <c r="Q151" s="218"/>
      <c r="R151" s="218"/>
    </row>
    <row r="152" spans="13:18">
      <c r="M152" s="218"/>
      <c r="N152" s="218"/>
      <c r="O152" s="218"/>
      <c r="P152" s="218"/>
      <c r="Q152" s="218"/>
      <c r="R152" s="218"/>
    </row>
  </sheetData>
  <sheetProtection formatColumns="0" formatRows="0"/>
  <conditionalFormatting sqref="K12">
    <cfRule type="cellIs" dxfId="639" priority="7" operator="notEqual">
      <formula>0</formula>
    </cfRule>
    <cfRule type="containsBlanks" dxfId="638" priority="8">
      <formula>LEN(TRIM(K12))=0</formula>
    </cfRule>
  </conditionalFormatting>
  <conditionalFormatting sqref="O105">
    <cfRule type="cellIs" dxfId="637" priority="81" operator="notEqual">
      <formula>0</formula>
    </cfRule>
    <cfRule type="containsBlanks" dxfId="636" priority="82">
      <formula>LEN(TRIM(O105))=0</formula>
    </cfRule>
  </conditionalFormatting>
  <conditionalFormatting sqref="K11">
    <cfRule type="cellIs" dxfId="635" priority="57" operator="notEqual">
      <formula>0</formula>
    </cfRule>
    <cfRule type="containsBlanks" dxfId="634" priority="58">
      <formula>LEN(TRIM(K11))=0</formula>
    </cfRule>
  </conditionalFormatting>
  <conditionalFormatting sqref="P28:P35">
    <cfRule type="cellIs" dxfId="633" priority="49" operator="notEqual">
      <formula>0</formula>
    </cfRule>
    <cfRule type="containsBlanks" dxfId="632" priority="50">
      <formula>LEN(TRIM(P28))=0</formula>
    </cfRule>
  </conditionalFormatting>
  <conditionalFormatting sqref="P42:P46">
    <cfRule type="cellIs" dxfId="631" priority="47" operator="notEqual">
      <formula>0</formula>
    </cfRule>
    <cfRule type="containsBlanks" dxfId="630" priority="48">
      <formula>LEN(TRIM(P42))=0</formula>
    </cfRule>
  </conditionalFormatting>
  <conditionalFormatting sqref="P53:P61">
    <cfRule type="cellIs" dxfId="629" priority="45" operator="notEqual">
      <formula>0</formula>
    </cfRule>
    <cfRule type="containsBlanks" dxfId="628" priority="46">
      <formula>LEN(TRIM(P53))=0</formula>
    </cfRule>
  </conditionalFormatting>
  <conditionalFormatting sqref="P63:P72">
    <cfRule type="cellIs" dxfId="627" priority="43" operator="notEqual">
      <formula>0</formula>
    </cfRule>
    <cfRule type="containsBlanks" dxfId="626" priority="44">
      <formula>LEN(TRIM(P63))=0</formula>
    </cfRule>
  </conditionalFormatting>
  <conditionalFormatting sqref="P84:P93">
    <cfRule type="cellIs" dxfId="625" priority="41" operator="notEqual">
      <formula>0</formula>
    </cfRule>
    <cfRule type="containsBlanks" dxfId="624" priority="42">
      <formula>LEN(TRIM(P84))=0</formula>
    </cfRule>
  </conditionalFormatting>
  <conditionalFormatting sqref="P100:P105">
    <cfRule type="cellIs" dxfId="623" priority="39" operator="notEqual">
      <formula>0</formula>
    </cfRule>
    <cfRule type="containsBlanks" dxfId="622" priority="40">
      <formula>LEN(TRIM(P100))=0</formula>
    </cfRule>
  </conditionalFormatting>
  <conditionalFormatting sqref="P114">
    <cfRule type="cellIs" dxfId="621" priority="35" operator="notEqual">
      <formula>0</formula>
    </cfRule>
    <cfRule type="containsBlanks" dxfId="620" priority="36">
      <formula>LEN(TRIM(P114))=0</formula>
    </cfRule>
  </conditionalFormatting>
  <conditionalFormatting sqref="P116:P121">
    <cfRule type="cellIs" dxfId="619" priority="33" operator="notEqual">
      <formula>0</formula>
    </cfRule>
    <cfRule type="containsBlanks" dxfId="618" priority="34">
      <formula>LEN(TRIM(P116))=0</formula>
    </cfRule>
  </conditionalFormatting>
  <conditionalFormatting sqref="P122">
    <cfRule type="cellIs" dxfId="617" priority="31" operator="notEqual">
      <formula>0</formula>
    </cfRule>
    <cfRule type="containsBlanks" dxfId="616" priority="32">
      <formula>LEN(TRIM(P122))=0</formula>
    </cfRule>
  </conditionalFormatting>
  <conditionalFormatting sqref="P12:P22">
    <cfRule type="cellIs" dxfId="615" priority="29" operator="notEqual">
      <formula>0</formula>
    </cfRule>
    <cfRule type="containsBlanks" dxfId="614" priority="30">
      <formula>LEN(TRIM(P12))=0</formula>
    </cfRule>
  </conditionalFormatting>
  <conditionalFormatting sqref="P23">
    <cfRule type="cellIs" dxfId="613" priority="27" operator="notEqual">
      <formula>0</formula>
    </cfRule>
    <cfRule type="containsBlanks" dxfId="612" priority="28">
      <formula>LEN(TRIM(P23))=0</formula>
    </cfRule>
  </conditionalFormatting>
  <conditionalFormatting sqref="M12">
    <cfRule type="cellIs" dxfId="611" priority="25" operator="notEqual">
      <formula>0</formula>
    </cfRule>
    <cfRule type="containsBlanks" dxfId="610" priority="26">
      <formula>LEN(TRIM(M12))=0</formula>
    </cfRule>
  </conditionalFormatting>
  <conditionalFormatting sqref="L13:L22">
    <cfRule type="cellIs" dxfId="609" priority="23" operator="notEqual">
      <formula>0</formula>
    </cfRule>
    <cfRule type="containsBlanks" dxfId="608" priority="24">
      <formula>LEN(TRIM(L13))=0</formula>
    </cfRule>
  </conditionalFormatting>
  <conditionalFormatting sqref="L23">
    <cfRule type="cellIs" dxfId="607" priority="21" operator="notEqual">
      <formula>0</formula>
    </cfRule>
    <cfRule type="containsBlanks" dxfId="606" priority="22">
      <formula>LEN(TRIM(L23))=0</formula>
    </cfRule>
  </conditionalFormatting>
  <conditionalFormatting sqref="L29:L35">
    <cfRule type="cellIs" dxfId="605" priority="19" operator="notEqual">
      <formula>0</formula>
    </cfRule>
    <cfRule type="containsBlanks" dxfId="604" priority="20">
      <formula>LEN(TRIM(L29))=0</formula>
    </cfRule>
  </conditionalFormatting>
  <conditionalFormatting sqref="O104">
    <cfRule type="cellIs" dxfId="603" priority="17" operator="notEqual">
      <formula>0</formula>
    </cfRule>
    <cfRule type="containsBlanks" dxfId="602" priority="18">
      <formula>LEN(TRIM(O104))=0</formula>
    </cfRule>
  </conditionalFormatting>
  <conditionalFormatting sqref="K28:K35 K13:K23 K53:K72">
    <cfRule type="cellIs" dxfId="601" priority="15" operator="notEqual">
      <formula>0</formula>
    </cfRule>
    <cfRule type="containsBlanks" dxfId="600" priority="16">
      <formula>LEN(TRIM(K13))=0</formula>
    </cfRule>
  </conditionalFormatting>
  <conditionalFormatting sqref="K100:K105">
    <cfRule type="cellIs" dxfId="599" priority="1" operator="notEqual">
      <formula>0</formula>
    </cfRule>
    <cfRule type="containsBlanks" dxfId="598" priority="2">
      <formula>LEN(TRIM(K100))=0</formula>
    </cfRule>
  </conditionalFormatting>
  <conditionalFormatting sqref="O114 M114 O12:O23 M111 O116:O121 O111 O84:O93 M84:M93 M116:M122 M28:M35 O28:O35 M13:M23 O53:O72 M53:M72">
    <cfRule type="cellIs" dxfId="597" priority="108" operator="notEqual">
      <formula>0</formula>
    </cfRule>
    <cfRule type="containsBlanks" dxfId="596" priority="109">
      <formula>LEN(TRIM(M12))=0</formula>
    </cfRule>
  </conditionalFormatting>
  <conditionalFormatting sqref="O12">
    <cfRule type="cellIs" dxfId="595" priority="107" operator="notEqual">
      <formula>O25</formula>
    </cfRule>
  </conditionalFormatting>
  <conditionalFormatting sqref="M53">
    <cfRule type="cellIs" dxfId="594" priority="106" operator="notEqual">
      <formula>M74</formula>
    </cfRule>
  </conditionalFormatting>
  <conditionalFormatting sqref="O53">
    <cfRule type="cellIs" dxfId="593" priority="105" operator="notEqual">
      <formula>O74</formula>
    </cfRule>
  </conditionalFormatting>
  <conditionalFormatting sqref="M84:M91">
    <cfRule type="cellIs" dxfId="592" priority="104" operator="notEqual">
      <formula>M95</formula>
    </cfRule>
  </conditionalFormatting>
  <conditionalFormatting sqref="O84">
    <cfRule type="cellIs" dxfId="591" priority="103" operator="notEqual">
      <formula>O97</formula>
    </cfRule>
  </conditionalFormatting>
  <conditionalFormatting sqref="M130 O130">
    <cfRule type="cellIs" dxfId="590" priority="93" operator="notEqual">
      <formula>0</formula>
    </cfRule>
    <cfRule type="cellIs" dxfId="589" priority="94" operator="equal">
      <formula>0</formula>
    </cfRule>
  </conditionalFormatting>
  <conditionalFormatting sqref="P62">
    <cfRule type="cellIs" dxfId="588" priority="87" operator="notEqual">
      <formula>0</formula>
    </cfRule>
    <cfRule type="containsBlanks" dxfId="587" priority="88">
      <formula>LEN(TRIM(P62))=0</formula>
    </cfRule>
  </conditionalFormatting>
  <conditionalFormatting sqref="P130">
    <cfRule type="cellIs" dxfId="586" priority="85" operator="notEqual">
      <formula>0</formula>
    </cfRule>
    <cfRule type="cellIs" dxfId="585" priority="86" operator="equal">
      <formula>0</formula>
    </cfRule>
  </conditionalFormatting>
  <conditionalFormatting sqref="M46 O46">
    <cfRule type="cellIs" dxfId="584" priority="83" operator="notEqual">
      <formula>0</formula>
    </cfRule>
    <cfRule type="containsBlanks" dxfId="583" priority="84">
      <formula>LEN(TRIM(M46))=0</formula>
    </cfRule>
  </conditionalFormatting>
  <conditionalFormatting sqref="O42:O45 M42:M45">
    <cfRule type="cellIs" dxfId="582" priority="79" operator="notEqual">
      <formula>0</formula>
    </cfRule>
    <cfRule type="containsBlanks" dxfId="581" priority="80">
      <formula>LEN(TRIM(M42))=0</formula>
    </cfRule>
  </conditionalFormatting>
  <conditionalFormatting sqref="O100:O103 M100:M105">
    <cfRule type="cellIs" dxfId="580" priority="77" operator="notEqual">
      <formula>0</formula>
    </cfRule>
    <cfRule type="containsBlanks" dxfId="579" priority="78">
      <formula>LEN(TRIM(M100))=0</formula>
    </cfRule>
  </conditionalFormatting>
  <conditionalFormatting sqref="K11">
    <cfRule type="cellIs" dxfId="578" priority="56" operator="notEqual">
      <formula>K24</formula>
    </cfRule>
  </conditionalFormatting>
  <conditionalFormatting sqref="K130">
    <cfRule type="cellIs" dxfId="577" priority="54" operator="notEqual">
      <formula>0</formula>
    </cfRule>
    <cfRule type="cellIs" dxfId="576" priority="55" operator="equal">
      <formula>0</formula>
    </cfRule>
  </conditionalFormatting>
  <conditionalFormatting sqref="L130">
    <cfRule type="cellIs" dxfId="575" priority="52" operator="notEqual">
      <formula>0</formula>
    </cfRule>
    <cfRule type="cellIs" dxfId="574" priority="53" operator="equal">
      <formula>0</formula>
    </cfRule>
  </conditionalFormatting>
  <conditionalFormatting sqref="M13:M23">
    <cfRule type="cellIs" dxfId="573" priority="51" operator="notEqual">
      <formula>M26</formula>
    </cfRule>
  </conditionalFormatting>
  <conditionalFormatting sqref="P111">
    <cfRule type="cellIs" dxfId="572" priority="37" operator="notEqual">
      <formula>0</formula>
    </cfRule>
    <cfRule type="containsBlanks" dxfId="571" priority="38">
      <formula>LEN(TRIM(P111))=0</formula>
    </cfRule>
  </conditionalFormatting>
  <conditionalFormatting sqref="M92:M93">
    <cfRule type="cellIs" dxfId="570" priority="110" operator="notEqual">
      <formula>M105</formula>
    </cfRule>
  </conditionalFormatting>
  <conditionalFormatting sqref="K53">
    <cfRule type="cellIs" dxfId="569" priority="14" operator="notEqual">
      <formula>K74</formula>
    </cfRule>
  </conditionalFormatting>
  <conditionalFormatting sqref="K46">
    <cfRule type="cellIs" dxfId="568" priority="12" operator="notEqual">
      <formula>0</formula>
    </cfRule>
    <cfRule type="containsBlanks" dxfId="567" priority="13">
      <formula>LEN(TRIM(K46))=0</formula>
    </cfRule>
  </conditionalFormatting>
  <conditionalFormatting sqref="K42:K45">
    <cfRule type="cellIs" dxfId="566" priority="10" operator="notEqual">
      <formula>0</formula>
    </cfRule>
    <cfRule type="containsBlanks" dxfId="565" priority="11">
      <formula>LEN(TRIM(K42))=0</formula>
    </cfRule>
  </conditionalFormatting>
  <conditionalFormatting sqref="K13:K23">
    <cfRule type="cellIs" dxfId="564" priority="9" operator="notEqual">
      <formula>K26</formula>
    </cfRule>
  </conditionalFormatting>
  <conditionalFormatting sqref="K114 K111 K84:K93 K116:K122">
    <cfRule type="cellIs" dxfId="563" priority="4" operator="notEqual">
      <formula>0</formula>
    </cfRule>
    <cfRule type="containsBlanks" dxfId="562" priority="5">
      <formula>LEN(TRIM(K84))=0</formula>
    </cfRule>
  </conditionalFormatting>
  <conditionalFormatting sqref="K84:K91">
    <cfRule type="cellIs" dxfId="561" priority="3" operator="notEqual">
      <formula>K95</formula>
    </cfRule>
  </conditionalFormatting>
  <conditionalFormatting sqref="K92:K93">
    <cfRule type="cellIs" dxfId="56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8554687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24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25" t="s">
        <v>215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25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26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295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40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295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3"/>
      <c r="E12" s="48" t="s">
        <v>19</v>
      </c>
      <c r="F12" s="47"/>
      <c r="G12" s="47"/>
      <c r="H12" s="47"/>
      <c r="I12" s="47"/>
      <c r="J12" s="47"/>
      <c r="K12" s="161">
        <v>11971251.810000001</v>
      </c>
      <c r="L12" s="142">
        <v>0</v>
      </c>
      <c r="M12" s="32">
        <v>11971251.810000001</v>
      </c>
      <c r="N12" s="143"/>
      <c r="O12" s="141">
        <v>1043447</v>
      </c>
      <c r="P12" s="32">
        <v>13014699</v>
      </c>
      <c r="Q12" s="81"/>
      <c r="R12" s="124"/>
    </row>
    <row r="13" spans="1:18">
      <c r="A13" s="35" t="s">
        <v>20</v>
      </c>
      <c r="B13" s="41" t="s">
        <v>18</v>
      </c>
      <c r="C13" s="82"/>
      <c r="D13" s="53"/>
      <c r="E13" s="48" t="s">
        <v>21</v>
      </c>
      <c r="F13" s="47"/>
      <c r="G13" s="47"/>
      <c r="H13" s="47"/>
      <c r="I13" s="47"/>
      <c r="J13" s="47"/>
      <c r="K13" s="161">
        <v>229264.07</v>
      </c>
      <c r="L13" s="139">
        <v>0</v>
      </c>
      <c r="M13" s="32">
        <v>229264.07</v>
      </c>
      <c r="N13" s="61"/>
      <c r="O13" s="139">
        <v>0</v>
      </c>
      <c r="P13" s="32">
        <v>229264</v>
      </c>
      <c r="Q13" s="97"/>
      <c r="R13" s="32"/>
    </row>
    <row r="14" spans="1:18">
      <c r="A14" s="35" t="s">
        <v>22</v>
      </c>
      <c r="B14" s="41" t="s">
        <v>18</v>
      </c>
      <c r="C14" s="82"/>
      <c r="D14" s="53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1939508</v>
      </c>
      <c r="P14" s="32">
        <v>1939508</v>
      </c>
      <c r="Q14" s="97"/>
      <c r="R14" s="32"/>
    </row>
    <row r="15" spans="1:18">
      <c r="A15" s="35" t="s">
        <v>24</v>
      </c>
      <c r="B15" s="41" t="s">
        <v>18</v>
      </c>
      <c r="C15" s="82"/>
      <c r="D15" s="53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3"/>
      <c r="E16" s="48" t="s">
        <v>27</v>
      </c>
      <c r="F16" s="47"/>
      <c r="G16" s="47"/>
      <c r="H16" s="47"/>
      <c r="I16" s="47"/>
      <c r="J16" s="47"/>
      <c r="K16" s="161">
        <v>813745.36</v>
      </c>
      <c r="L16" s="139">
        <v>0</v>
      </c>
      <c r="M16" s="32">
        <v>813745.36</v>
      </c>
      <c r="N16" s="61"/>
      <c r="O16" s="139">
        <v>0</v>
      </c>
      <c r="P16" s="32">
        <v>813745</v>
      </c>
      <c r="Q16" s="97"/>
      <c r="R16" s="32"/>
    </row>
    <row r="17" spans="1:18">
      <c r="A17" s="35" t="s">
        <v>28</v>
      </c>
      <c r="B17" s="41" t="s">
        <v>18</v>
      </c>
      <c r="C17" s="82"/>
      <c r="D17" s="53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326"/>
      <c r="E18" s="48" t="s">
        <v>32</v>
      </c>
      <c r="F18" s="47"/>
      <c r="G18" s="47"/>
      <c r="H18" s="47"/>
      <c r="I18" s="47"/>
      <c r="J18" s="47"/>
      <c r="K18" s="161">
        <v>6071795.8399999999</v>
      </c>
      <c r="L18" s="139">
        <v>0</v>
      </c>
      <c r="M18" s="32">
        <v>6071795.8399999999</v>
      </c>
      <c r="N18" s="61"/>
      <c r="O18" s="139">
        <v>0</v>
      </c>
      <c r="P18" s="32">
        <v>6071796</v>
      </c>
      <c r="Q18" s="97"/>
      <c r="R18" s="32"/>
    </row>
    <row r="19" spans="1:18">
      <c r="A19" s="35" t="s">
        <v>33</v>
      </c>
      <c r="B19" s="42" t="s">
        <v>34</v>
      </c>
      <c r="C19" s="78"/>
      <c r="D19" s="326"/>
      <c r="E19" s="48" t="s">
        <v>35</v>
      </c>
      <c r="F19" s="47"/>
      <c r="G19" s="47"/>
      <c r="H19" s="47"/>
      <c r="I19" s="47"/>
      <c r="J19" s="47"/>
      <c r="K19" s="161">
        <v>16181.9</v>
      </c>
      <c r="L19" s="139">
        <v>0</v>
      </c>
      <c r="M19" s="32">
        <v>16181.9</v>
      </c>
      <c r="N19" s="61"/>
      <c r="O19" s="139">
        <v>0</v>
      </c>
      <c r="P19" s="32">
        <v>16182</v>
      </c>
      <c r="Q19" s="97"/>
      <c r="R19" s="32"/>
    </row>
    <row r="20" spans="1:18">
      <c r="A20" s="35" t="s">
        <v>36</v>
      </c>
      <c r="B20" s="41" t="s">
        <v>37</v>
      </c>
      <c r="C20" s="82"/>
      <c r="D20" s="53"/>
      <c r="E20" s="48" t="s">
        <v>38</v>
      </c>
      <c r="F20" s="47"/>
      <c r="G20" s="47"/>
      <c r="H20" s="47"/>
      <c r="I20" s="47"/>
      <c r="J20" s="47"/>
      <c r="K20" s="161">
        <v>1050977.8700000001</v>
      </c>
      <c r="L20" s="139">
        <v>0</v>
      </c>
      <c r="M20" s="32">
        <v>1050977.8700000001</v>
      </c>
      <c r="N20" s="61"/>
      <c r="O20" s="139">
        <v>0</v>
      </c>
      <c r="P20" s="32">
        <v>1050978</v>
      </c>
      <c r="Q20" s="97"/>
      <c r="R20" s="32"/>
    </row>
    <row r="21" spans="1:18">
      <c r="A21" s="35" t="s">
        <v>39</v>
      </c>
      <c r="B21" s="41" t="s">
        <v>40</v>
      </c>
      <c r="C21" s="82"/>
      <c r="D21" s="53"/>
      <c r="E21" s="48" t="s">
        <v>41</v>
      </c>
      <c r="F21" s="47"/>
      <c r="G21" s="47"/>
      <c r="H21" s="47"/>
      <c r="I21" s="47"/>
      <c r="J21" s="47"/>
      <c r="K21" s="161">
        <v>42471</v>
      </c>
      <c r="L21" s="139">
        <v>0</v>
      </c>
      <c r="M21" s="32">
        <v>42471</v>
      </c>
      <c r="N21" s="61"/>
      <c r="O21" s="139">
        <v>0</v>
      </c>
      <c r="P21" s="32">
        <v>42471</v>
      </c>
      <c r="Q21" s="97"/>
      <c r="R21" s="32"/>
    </row>
    <row r="22" spans="1:18">
      <c r="A22" s="35" t="s">
        <v>42</v>
      </c>
      <c r="B22" s="41" t="s">
        <v>43</v>
      </c>
      <c r="C22" s="82"/>
      <c r="D22" s="53"/>
      <c r="E22" s="48" t="s">
        <v>44</v>
      </c>
      <c r="F22" s="47"/>
      <c r="G22" s="47"/>
      <c r="H22" s="47"/>
      <c r="I22" s="47"/>
      <c r="J22" s="47"/>
      <c r="K22" s="161">
        <v>4860</v>
      </c>
      <c r="L22" s="139">
        <v>0</v>
      </c>
      <c r="M22" s="32">
        <v>4860</v>
      </c>
      <c r="N22" s="61"/>
      <c r="O22" s="139">
        <v>0</v>
      </c>
      <c r="P22" s="32">
        <v>4860</v>
      </c>
      <c r="Q22" s="97"/>
      <c r="R22" s="32"/>
    </row>
    <row r="23" spans="1:18">
      <c r="A23" s="35" t="s">
        <v>45</v>
      </c>
      <c r="B23" s="41" t="s">
        <v>46</v>
      </c>
      <c r="C23" s="82"/>
      <c r="D23" s="53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295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326"/>
      <c r="E25" s="46" t="s">
        <v>49</v>
      </c>
      <c r="F25" s="47"/>
      <c r="G25" s="47"/>
      <c r="H25" s="47"/>
      <c r="I25" s="47"/>
      <c r="J25" s="47"/>
      <c r="K25" s="163">
        <v>20200547.849999998</v>
      </c>
      <c r="L25" s="146">
        <v>0</v>
      </c>
      <c r="M25" s="147">
        <v>20200548</v>
      </c>
      <c r="N25" s="62"/>
      <c r="O25" s="147">
        <v>2982955</v>
      </c>
      <c r="P25" s="147">
        <v>23183503</v>
      </c>
      <c r="Q25" s="61"/>
      <c r="R25" s="32"/>
    </row>
    <row r="26" spans="1:18" s="30" customFormat="1" ht="7.5" customHeight="1">
      <c r="A26" s="36"/>
      <c r="B26" s="43"/>
      <c r="C26" s="80"/>
      <c r="D26" s="295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295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295"/>
      <c r="E28" s="48" t="s">
        <v>21</v>
      </c>
      <c r="F28" s="54"/>
      <c r="G28" s="47"/>
      <c r="H28" s="47"/>
      <c r="I28" s="47"/>
      <c r="J28" s="47"/>
      <c r="K28" s="161">
        <v>7481965.5999999996</v>
      </c>
      <c r="L28" s="148">
        <v>0</v>
      </c>
      <c r="M28" s="32">
        <v>7481965.5999999996</v>
      </c>
      <c r="N28" s="61"/>
      <c r="O28" s="139">
        <v>0</v>
      </c>
      <c r="P28" s="32">
        <v>7481966</v>
      </c>
      <c r="Q28" s="97"/>
      <c r="R28" s="32"/>
    </row>
    <row r="29" spans="1:18">
      <c r="A29" s="35" t="s">
        <v>52</v>
      </c>
      <c r="B29" s="42" t="s">
        <v>18</v>
      </c>
      <c r="C29" s="78"/>
      <c r="D29" s="295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295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2697942</v>
      </c>
      <c r="P30" s="32">
        <v>2697942</v>
      </c>
      <c r="Q30" s="97"/>
      <c r="R30" s="32"/>
    </row>
    <row r="31" spans="1:18">
      <c r="A31" s="149" t="s">
        <v>205</v>
      </c>
      <c r="B31" s="41" t="s">
        <v>18</v>
      </c>
      <c r="C31" s="82"/>
      <c r="D31" s="295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295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295"/>
      <c r="E33" s="48" t="s">
        <v>57</v>
      </c>
      <c r="F33" s="54"/>
      <c r="G33" s="47"/>
      <c r="H33" s="47"/>
      <c r="I33" s="47"/>
      <c r="J33" s="47"/>
      <c r="K33" s="161">
        <v>42672411.080000006</v>
      </c>
      <c r="L33" s="139">
        <v>0</v>
      </c>
      <c r="M33" s="32">
        <v>42672411.080000006</v>
      </c>
      <c r="N33" s="61"/>
      <c r="O33" s="139">
        <v>0</v>
      </c>
      <c r="P33" s="32">
        <v>42672411</v>
      </c>
      <c r="Q33" s="97"/>
      <c r="R33" s="32"/>
    </row>
    <row r="34" spans="1:18">
      <c r="A34" s="35" t="s">
        <v>58</v>
      </c>
      <c r="B34" s="42" t="s">
        <v>18</v>
      </c>
      <c r="C34" s="78"/>
      <c r="D34" s="295"/>
      <c r="E34" s="48" t="s">
        <v>59</v>
      </c>
      <c r="F34" s="54"/>
      <c r="G34" s="47"/>
      <c r="H34" s="47"/>
      <c r="I34" s="47"/>
      <c r="J34" s="47"/>
      <c r="K34" s="161">
        <v>1293880.8599999999</v>
      </c>
      <c r="L34" s="139">
        <v>0</v>
      </c>
      <c r="M34" s="32">
        <v>1293880.8599999999</v>
      </c>
      <c r="N34" s="61"/>
      <c r="O34" s="139">
        <v>0</v>
      </c>
      <c r="P34" s="32">
        <v>1293881</v>
      </c>
      <c r="Q34" s="97"/>
      <c r="R34" s="32"/>
    </row>
    <row r="35" spans="1:18">
      <c r="A35" s="35" t="s">
        <v>60</v>
      </c>
      <c r="B35" s="42" t="s">
        <v>61</v>
      </c>
      <c r="C35" s="78"/>
      <c r="D35" s="295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99476</v>
      </c>
      <c r="P35" s="145">
        <v>99476</v>
      </c>
      <c r="Q35" s="97"/>
      <c r="R35" s="32"/>
    </row>
    <row r="36" spans="1:18" s="30" customFormat="1" ht="7.5" customHeight="1">
      <c r="A36" s="36"/>
      <c r="B36" s="43"/>
      <c r="C36" s="80"/>
      <c r="D36" s="295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40"/>
      <c r="E37" s="46" t="s">
        <v>63</v>
      </c>
      <c r="F37" s="54"/>
      <c r="G37" s="47"/>
      <c r="H37" s="47"/>
      <c r="I37" s="47"/>
      <c r="J37" s="47"/>
      <c r="K37" s="164">
        <v>51448257.540000007</v>
      </c>
      <c r="L37" s="146">
        <v>0</v>
      </c>
      <c r="M37" s="69">
        <v>51448258</v>
      </c>
      <c r="N37" s="61"/>
      <c r="O37" s="69">
        <v>2797418</v>
      </c>
      <c r="P37" s="69">
        <v>54245676</v>
      </c>
      <c r="Q37" s="61"/>
      <c r="R37" s="32"/>
    </row>
    <row r="38" spans="1:18" s="30" customFormat="1" ht="7.5" customHeight="1">
      <c r="A38" s="36"/>
      <c r="B38" s="43"/>
      <c r="C38" s="80"/>
      <c r="D38" s="295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40" t="s">
        <v>64</v>
      </c>
      <c r="E39" s="48"/>
      <c r="F39" s="54"/>
      <c r="G39" s="47"/>
      <c r="H39" s="47"/>
      <c r="I39" s="47"/>
      <c r="J39" s="47"/>
      <c r="K39" s="166">
        <v>71648805.390000001</v>
      </c>
      <c r="L39" s="150">
        <v>0</v>
      </c>
      <c r="M39" s="94">
        <v>71648806</v>
      </c>
      <c r="N39" s="67"/>
      <c r="O39" s="17">
        <v>5780373</v>
      </c>
      <c r="P39" s="17">
        <v>77429179</v>
      </c>
      <c r="Q39" s="88"/>
      <c r="R39" s="116"/>
    </row>
    <row r="40" spans="1:18" ht="13.5" thickTop="1">
      <c r="B40" s="42"/>
      <c r="C40" s="78"/>
      <c r="D40" s="340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41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41" t="s">
        <v>177</v>
      </c>
      <c r="E43" s="130"/>
      <c r="F43" s="131"/>
      <c r="G43" s="27"/>
      <c r="H43" s="27"/>
      <c r="I43" s="27"/>
      <c r="J43" s="27"/>
      <c r="K43" s="161">
        <v>7237125.8200000003</v>
      </c>
      <c r="L43" s="138">
        <v>0</v>
      </c>
      <c r="M43" s="32">
        <v>7237125.8200000003</v>
      </c>
      <c r="N43" s="61"/>
      <c r="O43" s="139">
        <v>0</v>
      </c>
      <c r="P43" s="32">
        <v>7237126</v>
      </c>
      <c r="Q43" s="88"/>
      <c r="R43" s="116"/>
    </row>
    <row r="44" spans="1:18">
      <c r="A44" s="35" t="s">
        <v>186</v>
      </c>
      <c r="B44" s="42" t="s">
        <v>187</v>
      </c>
      <c r="C44" s="78"/>
      <c r="D44" s="341" t="s">
        <v>178</v>
      </c>
      <c r="E44" s="130"/>
      <c r="F44" s="131"/>
      <c r="G44" s="27"/>
      <c r="H44" s="27"/>
      <c r="I44" s="27"/>
      <c r="J44" s="27"/>
      <c r="K44" s="161">
        <v>1263759.72</v>
      </c>
      <c r="L44" s="138">
        <v>0</v>
      </c>
      <c r="M44" s="32">
        <v>1263759.72</v>
      </c>
      <c r="N44" s="61"/>
      <c r="O44" s="139">
        <v>0</v>
      </c>
      <c r="P44" s="32">
        <v>1263760</v>
      </c>
      <c r="Q44" s="88"/>
      <c r="R44" s="116"/>
    </row>
    <row r="45" spans="1:18">
      <c r="A45" s="35" t="s">
        <v>237</v>
      </c>
      <c r="B45" s="42" t="s">
        <v>238</v>
      </c>
      <c r="C45" s="78"/>
      <c r="D45" s="342" t="s">
        <v>239</v>
      </c>
      <c r="E45" s="167"/>
      <c r="F45" s="168"/>
      <c r="G45" s="169"/>
      <c r="H45" s="169"/>
      <c r="I45" s="169"/>
      <c r="J45" s="170"/>
      <c r="K45" s="161">
        <v>60765</v>
      </c>
      <c r="L45" s="138">
        <v>0</v>
      </c>
      <c r="M45" s="32">
        <v>60765</v>
      </c>
      <c r="N45" s="61"/>
      <c r="O45" s="139">
        <v>0</v>
      </c>
      <c r="P45" s="32">
        <v>60765</v>
      </c>
      <c r="Q45" s="88"/>
      <c r="R45" s="116"/>
    </row>
    <row r="46" spans="1:18">
      <c r="B46" s="42"/>
      <c r="C46" s="78"/>
      <c r="D46" s="341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29" t="s">
        <v>68</v>
      </c>
      <c r="E48" s="130"/>
      <c r="F48" s="131"/>
      <c r="G48" s="27"/>
      <c r="H48" s="27"/>
      <c r="I48" s="27"/>
      <c r="J48" s="27"/>
      <c r="K48" s="171">
        <v>8561650.540000001</v>
      </c>
      <c r="L48" s="153">
        <v>0</v>
      </c>
      <c r="M48" s="134">
        <v>8561651</v>
      </c>
      <c r="N48" s="133"/>
      <c r="O48" s="134">
        <v>0</v>
      </c>
      <c r="P48" s="134">
        <v>8561651</v>
      </c>
      <c r="Q48" s="88"/>
      <c r="R48" s="116"/>
    </row>
    <row r="49" spans="1:18" s="30" customFormat="1" ht="14.25" thickTop="1" thickBot="1">
      <c r="A49" s="36"/>
      <c r="B49" s="43"/>
      <c r="C49" s="80"/>
      <c r="D49" s="329" t="s">
        <v>69</v>
      </c>
      <c r="E49" s="130"/>
      <c r="F49" s="131"/>
      <c r="G49" s="27"/>
      <c r="H49" s="27"/>
      <c r="I49" s="27"/>
      <c r="J49" s="27"/>
      <c r="K49" s="171">
        <v>80210455.930000007</v>
      </c>
      <c r="L49" s="153">
        <v>0</v>
      </c>
      <c r="M49" s="134">
        <v>80210457</v>
      </c>
      <c r="N49" s="133"/>
      <c r="O49" s="134">
        <v>5780373</v>
      </c>
      <c r="P49" s="17">
        <v>85990830</v>
      </c>
      <c r="Q49" s="71"/>
      <c r="R49" s="110"/>
    </row>
    <row r="50" spans="1:18" s="30" customFormat="1" ht="13.5" thickTop="1">
      <c r="A50" s="36"/>
      <c r="B50" s="43"/>
      <c r="C50" s="80"/>
      <c r="D50" s="295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40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295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295"/>
      <c r="E53" s="48" t="s">
        <v>74</v>
      </c>
      <c r="F53" s="48"/>
      <c r="G53" s="48"/>
      <c r="H53" s="48"/>
      <c r="I53" s="48"/>
      <c r="J53" s="48"/>
      <c r="K53" s="172">
        <v>91987.97</v>
      </c>
      <c r="L53" s="138">
        <v>0</v>
      </c>
      <c r="M53" s="154">
        <v>91987.97</v>
      </c>
      <c r="N53" s="143"/>
      <c r="O53" s="141">
        <v>10600</v>
      </c>
      <c r="P53" s="32">
        <v>102588</v>
      </c>
      <c r="Q53" s="81"/>
      <c r="R53" s="124"/>
    </row>
    <row r="54" spans="1:18">
      <c r="A54" s="35" t="s">
        <v>75</v>
      </c>
      <c r="B54" s="42" t="s">
        <v>76</v>
      </c>
      <c r="C54" s="78"/>
      <c r="D54" s="295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295"/>
      <c r="E55" s="48" t="s">
        <v>80</v>
      </c>
      <c r="F55" s="48"/>
      <c r="G55" s="48"/>
      <c r="H55" s="48"/>
      <c r="I55" s="48"/>
      <c r="J55" s="48"/>
      <c r="K55" s="161">
        <v>1021295.73</v>
      </c>
      <c r="L55" s="138">
        <v>0</v>
      </c>
      <c r="M55" s="32">
        <v>1021295.73</v>
      </c>
      <c r="N55" s="62"/>
      <c r="O55" s="139">
        <v>0</v>
      </c>
      <c r="P55" s="32">
        <v>1021296</v>
      </c>
      <c r="Q55" s="97"/>
      <c r="R55" s="32"/>
    </row>
    <row r="56" spans="1:18">
      <c r="A56" s="35" t="s">
        <v>81</v>
      </c>
      <c r="B56" s="42" t="s">
        <v>82</v>
      </c>
      <c r="C56" s="78"/>
      <c r="D56" s="295"/>
      <c r="E56" s="48" t="s">
        <v>83</v>
      </c>
      <c r="F56" s="48"/>
      <c r="G56" s="48"/>
      <c r="H56" s="48"/>
      <c r="I56" s="48"/>
      <c r="J56" s="48"/>
      <c r="K56" s="161">
        <v>29648.5</v>
      </c>
      <c r="L56" s="138">
        <v>0</v>
      </c>
      <c r="M56" s="32">
        <v>29648.5</v>
      </c>
      <c r="N56" s="62"/>
      <c r="O56" s="139">
        <v>0</v>
      </c>
      <c r="P56" s="32">
        <v>29649</v>
      </c>
      <c r="Q56" s="97"/>
      <c r="R56" s="32"/>
    </row>
    <row r="57" spans="1:18">
      <c r="A57" s="35" t="s">
        <v>84</v>
      </c>
      <c r="B57" s="42" t="s">
        <v>85</v>
      </c>
      <c r="C57" s="78"/>
      <c r="D57" s="295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295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295"/>
      <c r="E59" s="130" t="s">
        <v>92</v>
      </c>
      <c r="F59" s="130"/>
      <c r="G59" s="130"/>
      <c r="H59" s="48"/>
      <c r="I59" s="48"/>
      <c r="J59" s="48"/>
      <c r="K59" s="161">
        <v>195084.93</v>
      </c>
      <c r="L59" s="138">
        <v>0</v>
      </c>
      <c r="M59" s="32">
        <v>195084.93</v>
      </c>
      <c r="N59" s="62"/>
      <c r="O59" s="139">
        <v>0</v>
      </c>
      <c r="P59" s="32">
        <v>195085</v>
      </c>
      <c r="Q59" s="97"/>
      <c r="R59" s="32"/>
    </row>
    <row r="60" spans="1:18">
      <c r="A60" s="35" t="s">
        <v>93</v>
      </c>
      <c r="B60" s="42" t="s">
        <v>94</v>
      </c>
      <c r="C60" s="78"/>
      <c r="D60" s="295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295"/>
      <c r="E61" s="48" t="s">
        <v>97</v>
      </c>
      <c r="F61" s="48"/>
      <c r="G61" s="48"/>
      <c r="H61" s="48"/>
      <c r="I61" s="48"/>
      <c r="J61" s="48"/>
      <c r="K61" s="161">
        <v>38237.99</v>
      </c>
      <c r="L61" s="138">
        <v>0</v>
      </c>
      <c r="M61" s="32">
        <v>38237.99</v>
      </c>
      <c r="N61" s="62"/>
      <c r="O61" s="139">
        <v>0</v>
      </c>
      <c r="P61" s="32">
        <v>38238</v>
      </c>
      <c r="Q61" s="97"/>
      <c r="R61" s="32"/>
    </row>
    <row r="62" spans="1:18">
      <c r="B62" s="42"/>
      <c r="C62" s="78"/>
      <c r="D62" s="295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295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295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295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295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295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295"/>
      <c r="E68" s="48"/>
      <c r="F68" s="48" t="s">
        <v>115</v>
      </c>
      <c r="G68" s="48"/>
      <c r="H68" s="48"/>
      <c r="I68" s="48"/>
      <c r="J68" s="48"/>
      <c r="K68" s="161">
        <v>245543.18</v>
      </c>
      <c r="L68" s="138">
        <v>0</v>
      </c>
      <c r="M68" s="32">
        <v>245543.18</v>
      </c>
      <c r="N68" s="65"/>
      <c r="O68" s="139">
        <v>0</v>
      </c>
      <c r="P68" s="32">
        <v>245543</v>
      </c>
      <c r="Q68" s="97"/>
      <c r="R68" s="32"/>
    </row>
    <row r="69" spans="1:18">
      <c r="A69" s="35" t="s">
        <v>188</v>
      </c>
      <c r="B69" s="42" t="s">
        <v>189</v>
      </c>
      <c r="C69" s="78"/>
      <c r="D69" s="295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295"/>
      <c r="E70" s="48"/>
      <c r="F70" s="48" t="s">
        <v>180</v>
      </c>
      <c r="G70" s="48"/>
      <c r="H70" s="48"/>
      <c r="I70" s="48"/>
      <c r="J70" s="48"/>
      <c r="K70" s="161">
        <v>164028</v>
      </c>
      <c r="L70" s="138">
        <v>0</v>
      </c>
      <c r="M70" s="32">
        <v>164028</v>
      </c>
      <c r="N70" s="65"/>
      <c r="O70" s="139">
        <v>0</v>
      </c>
      <c r="P70" s="32">
        <v>164028</v>
      </c>
      <c r="Q70" s="97"/>
      <c r="R70" s="32"/>
    </row>
    <row r="71" spans="1:18">
      <c r="A71" s="35" t="s">
        <v>240</v>
      </c>
      <c r="B71" s="42" t="s">
        <v>241</v>
      </c>
      <c r="C71" s="78"/>
      <c r="D71" s="295"/>
      <c r="E71" s="48"/>
      <c r="F71" s="167" t="s">
        <v>242</v>
      </c>
      <c r="G71" s="167"/>
      <c r="H71" s="167"/>
      <c r="I71" s="167"/>
      <c r="J71" s="173"/>
      <c r="K71" s="161">
        <v>60765</v>
      </c>
      <c r="L71" s="138">
        <v>0</v>
      </c>
      <c r="M71" s="32">
        <v>60765</v>
      </c>
      <c r="N71" s="65"/>
      <c r="O71" s="139">
        <v>0</v>
      </c>
      <c r="P71" s="32">
        <v>60765</v>
      </c>
      <c r="Q71" s="97"/>
      <c r="R71" s="32"/>
    </row>
    <row r="72" spans="1:18">
      <c r="A72" s="35" t="s">
        <v>116</v>
      </c>
      <c r="B72" s="42" t="s">
        <v>103</v>
      </c>
      <c r="C72" s="78"/>
      <c r="D72" s="295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295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295"/>
      <c r="E74" s="46" t="s">
        <v>119</v>
      </c>
      <c r="F74" s="48"/>
      <c r="G74" s="48"/>
      <c r="H74" s="48"/>
      <c r="I74" s="48"/>
      <c r="J74" s="48"/>
      <c r="K74" s="174">
        <v>1846591.2999999998</v>
      </c>
      <c r="L74" s="158">
        <v>0</v>
      </c>
      <c r="M74" s="17">
        <v>1846591</v>
      </c>
      <c r="N74" s="62"/>
      <c r="O74" s="17">
        <v>10600</v>
      </c>
      <c r="P74" s="17">
        <v>1857192</v>
      </c>
      <c r="Q74" s="61"/>
      <c r="R74" s="32"/>
    </row>
    <row r="75" spans="1:18" s="30" customFormat="1" ht="13.5" thickTop="1">
      <c r="A75" s="36"/>
      <c r="B75" s="43"/>
      <c r="C75" s="80"/>
      <c r="D75" s="295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215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295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8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40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295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295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295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295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295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295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295"/>
      <c r="E89" s="48" t="s">
        <v>115</v>
      </c>
      <c r="F89" s="48"/>
      <c r="G89" s="48"/>
      <c r="H89" s="48"/>
      <c r="I89" s="48"/>
      <c r="J89" s="48"/>
      <c r="K89" s="161">
        <v>1813676.91</v>
      </c>
      <c r="L89" s="138">
        <v>0</v>
      </c>
      <c r="M89" s="32">
        <v>1813676.91</v>
      </c>
      <c r="N89" s="62"/>
      <c r="O89" s="139">
        <v>0</v>
      </c>
      <c r="P89" s="32">
        <v>1813677</v>
      </c>
      <c r="Q89" s="97"/>
      <c r="R89" s="32"/>
    </row>
    <row r="90" spans="1:18">
      <c r="A90" s="76" t="s">
        <v>192</v>
      </c>
      <c r="B90" s="78" t="s">
        <v>193</v>
      </c>
      <c r="C90" s="78"/>
      <c r="D90" s="295"/>
      <c r="E90" s="48" t="s">
        <v>179</v>
      </c>
      <c r="F90" s="48"/>
      <c r="G90" s="48"/>
      <c r="H90" s="48"/>
      <c r="I90" s="48"/>
      <c r="J90" s="48"/>
      <c r="K90" s="161">
        <v>12515368</v>
      </c>
      <c r="L90" s="138">
        <v>0</v>
      </c>
      <c r="M90" s="32">
        <v>12515368</v>
      </c>
      <c r="N90" s="62"/>
      <c r="O90" s="139">
        <v>0</v>
      </c>
      <c r="P90" s="32">
        <v>12515368</v>
      </c>
      <c r="Q90" s="97"/>
      <c r="R90" s="32"/>
    </row>
    <row r="91" spans="1:18">
      <c r="A91" s="76" t="s">
        <v>194</v>
      </c>
      <c r="B91" s="78" t="s">
        <v>195</v>
      </c>
      <c r="C91" s="78"/>
      <c r="D91" s="295"/>
      <c r="E91" s="48" t="s">
        <v>180</v>
      </c>
      <c r="F91" s="48"/>
      <c r="G91" s="48"/>
      <c r="H91" s="48"/>
      <c r="I91" s="48"/>
      <c r="J91" s="48"/>
      <c r="K91" s="161">
        <v>5932796</v>
      </c>
      <c r="L91" s="138">
        <v>0</v>
      </c>
      <c r="M91" s="32">
        <v>5932796</v>
      </c>
      <c r="N91" s="62"/>
      <c r="O91" s="139">
        <v>0</v>
      </c>
      <c r="P91" s="32">
        <v>5932796</v>
      </c>
      <c r="Q91" s="97"/>
      <c r="R91" s="32"/>
    </row>
    <row r="92" spans="1:18">
      <c r="A92" s="76" t="s">
        <v>133</v>
      </c>
      <c r="B92" s="78" t="s">
        <v>125</v>
      </c>
      <c r="C92" s="78"/>
      <c r="D92" s="295"/>
      <c r="E92" s="167" t="s">
        <v>134</v>
      </c>
      <c r="F92" s="167"/>
      <c r="G92" s="167"/>
      <c r="H92" s="167"/>
      <c r="I92" s="167"/>
      <c r="J92" s="173"/>
      <c r="K92" s="161">
        <v>1481282</v>
      </c>
      <c r="L92" s="138">
        <v>0</v>
      </c>
      <c r="M92" s="32">
        <v>1481282</v>
      </c>
      <c r="N92" s="65"/>
      <c r="O92" s="139">
        <v>0</v>
      </c>
      <c r="P92" s="32">
        <v>1481282</v>
      </c>
      <c r="Q92" s="97"/>
      <c r="R92" s="32"/>
    </row>
    <row r="93" spans="1:18">
      <c r="A93" s="76" t="s">
        <v>135</v>
      </c>
      <c r="B93" s="78" t="s">
        <v>125</v>
      </c>
      <c r="C93" s="78"/>
      <c r="D93" s="295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95926</v>
      </c>
      <c r="P93" s="145">
        <v>95926</v>
      </c>
      <c r="Q93" s="97"/>
      <c r="R93" s="32"/>
    </row>
    <row r="94" spans="1:18" s="30" customFormat="1" ht="7.5" customHeight="1">
      <c r="A94" s="79"/>
      <c r="B94" s="80"/>
      <c r="C94" s="80"/>
      <c r="D94" s="295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295"/>
      <c r="E95" s="46" t="s">
        <v>137</v>
      </c>
      <c r="F95" s="48"/>
      <c r="G95" s="48"/>
      <c r="H95" s="48"/>
      <c r="I95" s="48"/>
      <c r="J95" s="48"/>
      <c r="K95" s="93">
        <v>21743122.91</v>
      </c>
      <c r="L95" s="69">
        <v>0</v>
      </c>
      <c r="M95" s="93">
        <v>21743123</v>
      </c>
      <c r="N95" s="62"/>
      <c r="O95" s="93">
        <v>95926</v>
      </c>
      <c r="P95" s="93">
        <v>21839049</v>
      </c>
      <c r="Q95" s="61"/>
      <c r="R95" s="32"/>
    </row>
    <row r="96" spans="1:18" s="30" customFormat="1" ht="7.5" customHeight="1">
      <c r="A96" s="79"/>
      <c r="B96" s="80"/>
      <c r="C96" s="80"/>
      <c r="D96" s="295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40" t="s">
        <v>138</v>
      </c>
      <c r="E97" s="48"/>
      <c r="F97" s="48"/>
      <c r="G97" s="48"/>
      <c r="H97" s="48"/>
      <c r="I97" s="48"/>
      <c r="J97" s="48"/>
      <c r="K97" s="175">
        <v>23589714.210000001</v>
      </c>
      <c r="L97" s="159">
        <v>0</v>
      </c>
      <c r="M97" s="94">
        <v>23589714</v>
      </c>
      <c r="N97" s="67"/>
      <c r="O97" s="17">
        <v>106526</v>
      </c>
      <c r="P97" s="17">
        <v>23696241</v>
      </c>
      <c r="Q97" s="61"/>
      <c r="R97" s="32"/>
    </row>
    <row r="98" spans="1:18" ht="13.5" thickTop="1">
      <c r="A98" s="25"/>
      <c r="B98" s="78"/>
      <c r="C98" s="78"/>
      <c r="D98" s="340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41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41" t="s">
        <v>181</v>
      </c>
      <c r="E101" s="130"/>
      <c r="F101" s="131"/>
      <c r="G101" s="27"/>
      <c r="H101" s="27"/>
      <c r="I101" s="27"/>
      <c r="J101" s="27"/>
      <c r="K101" s="161">
        <v>725877</v>
      </c>
      <c r="L101" s="138">
        <v>0</v>
      </c>
      <c r="M101" s="32">
        <v>725877</v>
      </c>
      <c r="N101" s="62"/>
      <c r="O101" s="139">
        <v>0</v>
      </c>
      <c r="P101" s="32">
        <v>725877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41" t="s">
        <v>182</v>
      </c>
      <c r="E102" s="130"/>
      <c r="F102" s="131"/>
      <c r="G102" s="27"/>
      <c r="H102" s="27"/>
      <c r="I102" s="27"/>
      <c r="J102" s="27"/>
      <c r="K102" s="161">
        <v>791499</v>
      </c>
      <c r="L102" s="138">
        <v>0</v>
      </c>
      <c r="M102" s="32">
        <v>791499</v>
      </c>
      <c r="N102" s="62"/>
      <c r="O102" s="139">
        <v>0</v>
      </c>
      <c r="P102" s="32">
        <v>791499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42" t="s">
        <v>245</v>
      </c>
      <c r="E103" s="167"/>
      <c r="F103" s="168"/>
      <c r="G103" s="169"/>
      <c r="H103" s="169"/>
      <c r="I103" s="169"/>
      <c r="J103" s="170"/>
      <c r="K103" s="161">
        <v>134891</v>
      </c>
      <c r="L103" s="138">
        <v>0</v>
      </c>
      <c r="M103" s="32">
        <v>134891</v>
      </c>
      <c r="N103" s="62"/>
      <c r="O103" s="139">
        <v>0</v>
      </c>
      <c r="P103" s="32">
        <v>134891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42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110129</v>
      </c>
      <c r="P104" s="32">
        <v>110129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41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29" t="s">
        <v>142</v>
      </c>
      <c r="E107" s="130"/>
      <c r="F107" s="131"/>
      <c r="G107" s="27"/>
      <c r="H107" s="27"/>
      <c r="I107" s="27"/>
      <c r="J107" s="27"/>
      <c r="K107" s="176">
        <v>1652267</v>
      </c>
      <c r="L107" s="153">
        <v>0</v>
      </c>
      <c r="M107" s="134">
        <v>1652267</v>
      </c>
      <c r="N107" s="133"/>
      <c r="O107" s="134">
        <v>110129</v>
      </c>
      <c r="P107" s="18">
        <v>1762396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05"/>
      <c r="F108" s="305"/>
      <c r="G108" s="305"/>
      <c r="H108" s="305"/>
      <c r="I108" s="305"/>
      <c r="J108" s="27"/>
      <c r="K108" s="176">
        <v>25241981.210000001</v>
      </c>
      <c r="L108" s="134">
        <v>0</v>
      </c>
      <c r="M108" s="134">
        <v>25241981</v>
      </c>
      <c r="N108" s="133"/>
      <c r="O108" s="134">
        <v>216655</v>
      </c>
      <c r="P108" s="134">
        <v>25458637</v>
      </c>
      <c r="Q108" s="88"/>
      <c r="R108" s="116"/>
    </row>
    <row r="109" spans="1:18" s="30" customFormat="1" ht="13.5" thickTop="1">
      <c r="A109" s="79"/>
      <c r="B109" s="80"/>
      <c r="C109" s="80"/>
      <c r="D109" s="295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40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295" t="s">
        <v>146</v>
      </c>
      <c r="E111" s="48"/>
      <c r="F111" s="48"/>
      <c r="G111" s="48"/>
      <c r="H111" s="48"/>
      <c r="I111" s="48"/>
      <c r="J111" s="48"/>
      <c r="K111" s="161">
        <v>43966291.950000003</v>
      </c>
      <c r="L111" s="138">
        <v>0</v>
      </c>
      <c r="M111" s="32">
        <v>43966291.950000003</v>
      </c>
      <c r="N111" s="62"/>
      <c r="O111" s="139">
        <v>0</v>
      </c>
      <c r="P111" s="32">
        <v>43966292</v>
      </c>
      <c r="Q111" s="81"/>
      <c r="R111" s="124"/>
    </row>
    <row r="112" spans="1:18">
      <c r="A112" s="76"/>
      <c r="B112" s="78"/>
      <c r="C112" s="78"/>
      <c r="D112" s="295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295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295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2580762</v>
      </c>
      <c r="P114" s="32">
        <v>2580762</v>
      </c>
      <c r="Q114" s="97"/>
      <c r="R114" s="32"/>
    </row>
    <row r="115" spans="1:18">
      <c r="A115" s="76"/>
      <c r="B115" s="78"/>
      <c r="C115" s="78"/>
      <c r="D115" s="295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295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295"/>
      <c r="E117" s="48"/>
      <c r="F117" s="48" t="s">
        <v>157</v>
      </c>
      <c r="G117" s="48"/>
      <c r="H117" s="48"/>
      <c r="I117" s="48"/>
      <c r="J117" s="48"/>
      <c r="K117" s="161">
        <v>147859.38</v>
      </c>
      <c r="L117" s="138">
        <v>0</v>
      </c>
      <c r="M117" s="32">
        <v>147859.38</v>
      </c>
      <c r="N117" s="62"/>
      <c r="O117" s="139">
        <v>0</v>
      </c>
      <c r="P117" s="32">
        <v>147859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295"/>
      <c r="E118" s="48"/>
      <c r="F118" s="48" t="s">
        <v>159</v>
      </c>
      <c r="G118" s="48"/>
      <c r="H118" s="48"/>
      <c r="I118" s="48"/>
      <c r="J118" s="48"/>
      <c r="K118" s="161">
        <v>109985.71</v>
      </c>
      <c r="L118" s="138">
        <v>0</v>
      </c>
      <c r="M118" s="32">
        <v>109985.71</v>
      </c>
      <c r="N118" s="62"/>
      <c r="O118" s="139">
        <v>1780962</v>
      </c>
      <c r="P118" s="32">
        <v>1890948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295"/>
      <c r="E119" s="48"/>
      <c r="F119" s="48" t="s">
        <v>161</v>
      </c>
      <c r="G119" s="48"/>
      <c r="H119" s="48"/>
      <c r="I119" s="48"/>
      <c r="J119" s="48"/>
      <c r="K119" s="161">
        <v>13595920.779999999</v>
      </c>
      <c r="L119" s="138">
        <v>0</v>
      </c>
      <c r="M119" s="32">
        <v>13595920.779999999</v>
      </c>
      <c r="N119" s="62"/>
      <c r="O119" s="139">
        <v>0</v>
      </c>
      <c r="P119" s="32">
        <v>13595921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295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295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295" t="s">
        <v>169</v>
      </c>
      <c r="E122" s="48"/>
      <c r="F122" s="48"/>
      <c r="G122" s="48"/>
      <c r="H122" s="48"/>
      <c r="I122" s="48"/>
      <c r="J122" s="48"/>
      <c r="K122" s="162">
        <v>-2851583.1</v>
      </c>
      <c r="L122" s="151">
        <v>0</v>
      </c>
      <c r="M122" s="145">
        <v>-2851583.1</v>
      </c>
      <c r="N122" s="62"/>
      <c r="O122" s="160">
        <v>1201994</v>
      </c>
      <c r="P122" s="145">
        <v>-1649589</v>
      </c>
      <c r="Q122" s="97"/>
      <c r="R122" s="32"/>
    </row>
    <row r="123" spans="1:18" s="30" customFormat="1" ht="9" customHeight="1">
      <c r="A123" s="36"/>
      <c r="B123" s="43"/>
      <c r="C123" s="80"/>
      <c r="D123" s="295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40" t="s">
        <v>171</v>
      </c>
      <c r="E124" s="48"/>
      <c r="F124" s="48"/>
      <c r="G124" s="48"/>
      <c r="H124" s="48"/>
      <c r="I124" s="48"/>
      <c r="J124" s="48"/>
      <c r="K124" s="175">
        <v>54968474.720000006</v>
      </c>
      <c r="L124" s="159">
        <v>0</v>
      </c>
      <c r="M124" s="94">
        <v>54968475</v>
      </c>
      <c r="N124" s="67"/>
      <c r="O124" s="94">
        <v>5563718</v>
      </c>
      <c r="P124" s="94">
        <v>60532193</v>
      </c>
      <c r="Q124" s="61"/>
      <c r="R124" s="32"/>
    </row>
    <row r="125" spans="1:18" s="30" customFormat="1" ht="9" customHeight="1" thickTop="1">
      <c r="A125" s="36"/>
      <c r="B125" s="43"/>
      <c r="C125" s="80"/>
      <c r="D125" s="295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29" t="s">
        <v>172</v>
      </c>
      <c r="E126" s="306"/>
      <c r="F126" s="306"/>
      <c r="G126" s="306"/>
      <c r="H126" s="306"/>
      <c r="I126" s="306"/>
      <c r="J126" s="130"/>
      <c r="K126" s="176">
        <v>80210455.930000007</v>
      </c>
      <c r="L126" s="153">
        <v>0</v>
      </c>
      <c r="M126" s="134">
        <v>80210456</v>
      </c>
      <c r="N126" s="133"/>
      <c r="O126" s="134">
        <v>5780373</v>
      </c>
      <c r="P126" s="134">
        <v>85990830</v>
      </c>
      <c r="Q126" s="88"/>
      <c r="R126" s="116"/>
    </row>
    <row r="127" spans="1:18" s="30" customFormat="1" ht="9" customHeight="1" thickTop="1">
      <c r="A127" s="36"/>
      <c r="B127" s="43"/>
      <c r="C127" s="80"/>
      <c r="D127" s="295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43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1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559" priority="7" operator="notEqual">
      <formula>0</formula>
    </cfRule>
    <cfRule type="containsBlanks" dxfId="558" priority="8">
      <formula>LEN(TRIM(K12))=0</formula>
    </cfRule>
  </conditionalFormatting>
  <conditionalFormatting sqref="K11">
    <cfRule type="cellIs" dxfId="557" priority="57" operator="notEqual">
      <formula>0</formula>
    </cfRule>
    <cfRule type="containsBlanks" dxfId="556" priority="58">
      <formula>LEN(TRIM(K11))=0</formula>
    </cfRule>
  </conditionalFormatting>
  <conditionalFormatting sqref="P28:P35">
    <cfRule type="cellIs" dxfId="555" priority="49" operator="notEqual">
      <formula>0</formula>
    </cfRule>
    <cfRule type="containsBlanks" dxfId="554" priority="50">
      <formula>LEN(TRIM(P28))=0</formula>
    </cfRule>
  </conditionalFormatting>
  <conditionalFormatting sqref="P42:P46">
    <cfRule type="cellIs" dxfId="553" priority="47" operator="notEqual">
      <formula>0</formula>
    </cfRule>
    <cfRule type="containsBlanks" dxfId="552" priority="48">
      <formula>LEN(TRIM(P42))=0</formula>
    </cfRule>
  </conditionalFormatting>
  <conditionalFormatting sqref="P53:P61">
    <cfRule type="cellIs" dxfId="551" priority="45" operator="notEqual">
      <formula>0</formula>
    </cfRule>
    <cfRule type="containsBlanks" dxfId="550" priority="46">
      <formula>LEN(TRIM(P53))=0</formula>
    </cfRule>
  </conditionalFormatting>
  <conditionalFormatting sqref="P63:P72">
    <cfRule type="cellIs" dxfId="549" priority="43" operator="notEqual">
      <formula>0</formula>
    </cfRule>
    <cfRule type="containsBlanks" dxfId="548" priority="44">
      <formula>LEN(TRIM(P63))=0</formula>
    </cfRule>
  </conditionalFormatting>
  <conditionalFormatting sqref="P84:P93">
    <cfRule type="cellIs" dxfId="547" priority="41" operator="notEqual">
      <formula>0</formula>
    </cfRule>
    <cfRule type="containsBlanks" dxfId="546" priority="42">
      <formula>LEN(TRIM(P84))=0</formula>
    </cfRule>
  </conditionalFormatting>
  <conditionalFormatting sqref="P100:P105">
    <cfRule type="cellIs" dxfId="545" priority="39" operator="notEqual">
      <formula>0</formula>
    </cfRule>
    <cfRule type="containsBlanks" dxfId="544" priority="40">
      <formula>LEN(TRIM(P100))=0</formula>
    </cfRule>
  </conditionalFormatting>
  <conditionalFormatting sqref="P111">
    <cfRule type="cellIs" dxfId="543" priority="37" operator="notEqual">
      <formula>0</formula>
    </cfRule>
    <cfRule type="containsBlanks" dxfId="542" priority="38">
      <formula>LEN(TRIM(P111))=0</formula>
    </cfRule>
  </conditionalFormatting>
  <conditionalFormatting sqref="P114">
    <cfRule type="cellIs" dxfId="541" priority="35" operator="notEqual">
      <formula>0</formula>
    </cfRule>
    <cfRule type="containsBlanks" dxfId="540" priority="36">
      <formula>LEN(TRIM(P114))=0</formula>
    </cfRule>
  </conditionalFormatting>
  <conditionalFormatting sqref="P116:P121">
    <cfRule type="cellIs" dxfId="539" priority="33" operator="notEqual">
      <formula>0</formula>
    </cfRule>
    <cfRule type="containsBlanks" dxfId="538" priority="34">
      <formula>LEN(TRIM(P116))=0</formula>
    </cfRule>
  </conditionalFormatting>
  <conditionalFormatting sqref="P122">
    <cfRule type="cellIs" dxfId="537" priority="31" operator="notEqual">
      <formula>0</formula>
    </cfRule>
    <cfRule type="containsBlanks" dxfId="536" priority="32">
      <formula>LEN(TRIM(P122))=0</formula>
    </cfRule>
  </conditionalFormatting>
  <conditionalFormatting sqref="P12:P22">
    <cfRule type="cellIs" dxfId="535" priority="29" operator="notEqual">
      <formula>0</formula>
    </cfRule>
    <cfRule type="containsBlanks" dxfId="534" priority="30">
      <formula>LEN(TRIM(P12))=0</formula>
    </cfRule>
  </conditionalFormatting>
  <conditionalFormatting sqref="P23">
    <cfRule type="cellIs" dxfId="533" priority="27" operator="notEqual">
      <formula>0</formula>
    </cfRule>
    <cfRule type="containsBlanks" dxfId="532" priority="28">
      <formula>LEN(TRIM(P23))=0</formula>
    </cfRule>
  </conditionalFormatting>
  <conditionalFormatting sqref="M12">
    <cfRule type="cellIs" dxfId="531" priority="25" operator="notEqual">
      <formula>0</formula>
    </cfRule>
    <cfRule type="containsBlanks" dxfId="530" priority="26">
      <formula>LEN(TRIM(M12))=0</formula>
    </cfRule>
  </conditionalFormatting>
  <conditionalFormatting sqref="L13:L22">
    <cfRule type="cellIs" dxfId="529" priority="23" operator="notEqual">
      <formula>0</formula>
    </cfRule>
    <cfRule type="containsBlanks" dxfId="528" priority="24">
      <formula>LEN(TRIM(L13))=0</formula>
    </cfRule>
  </conditionalFormatting>
  <conditionalFormatting sqref="L23">
    <cfRule type="cellIs" dxfId="527" priority="21" operator="notEqual">
      <formula>0</formula>
    </cfRule>
    <cfRule type="containsBlanks" dxfId="526" priority="22">
      <formula>LEN(TRIM(L23))=0</formula>
    </cfRule>
  </conditionalFormatting>
  <conditionalFormatting sqref="L29:L35">
    <cfRule type="cellIs" dxfId="525" priority="19" operator="notEqual">
      <formula>0</formula>
    </cfRule>
    <cfRule type="containsBlanks" dxfId="524" priority="20">
      <formula>LEN(TRIM(L29))=0</formula>
    </cfRule>
  </conditionalFormatting>
  <conditionalFormatting sqref="O104">
    <cfRule type="cellIs" dxfId="523" priority="17" operator="notEqual">
      <formula>0</formula>
    </cfRule>
    <cfRule type="containsBlanks" dxfId="522" priority="18">
      <formula>LEN(TRIM(O104))=0</formula>
    </cfRule>
  </conditionalFormatting>
  <conditionalFormatting sqref="K28:K35 K13:K23 K53:K72">
    <cfRule type="cellIs" dxfId="521" priority="15" operator="notEqual">
      <formula>0</formula>
    </cfRule>
    <cfRule type="containsBlanks" dxfId="520" priority="16">
      <formula>LEN(TRIM(K13))=0</formula>
    </cfRule>
  </conditionalFormatting>
  <conditionalFormatting sqref="K100:K105">
    <cfRule type="cellIs" dxfId="519" priority="1" operator="notEqual">
      <formula>0</formula>
    </cfRule>
    <cfRule type="containsBlanks" dxfId="518" priority="2">
      <formula>LEN(TRIM(K100))=0</formula>
    </cfRule>
  </conditionalFormatting>
  <conditionalFormatting sqref="O114 M114 O12:O23 M111 O116:O121 O111 O84:O93 M84:M93 M116:M122 M28:M35 O28:O35 M13:M23 O53:O72 M53:M72">
    <cfRule type="cellIs" dxfId="517" priority="108" operator="notEqual">
      <formula>0</formula>
    </cfRule>
    <cfRule type="containsBlanks" dxfId="516" priority="109">
      <formula>LEN(TRIM(M12))=0</formula>
    </cfRule>
  </conditionalFormatting>
  <conditionalFormatting sqref="O12">
    <cfRule type="cellIs" dxfId="515" priority="107" operator="notEqual">
      <formula>O25</formula>
    </cfRule>
  </conditionalFormatting>
  <conditionalFormatting sqref="M53">
    <cfRule type="cellIs" dxfId="514" priority="106" operator="notEqual">
      <formula>M74</formula>
    </cfRule>
  </conditionalFormatting>
  <conditionalFormatting sqref="O53">
    <cfRule type="cellIs" dxfId="513" priority="105" operator="notEqual">
      <formula>O74</formula>
    </cfRule>
  </conditionalFormatting>
  <conditionalFormatting sqref="M84:M91">
    <cfRule type="cellIs" dxfId="512" priority="104" operator="notEqual">
      <formula>M95</formula>
    </cfRule>
  </conditionalFormatting>
  <conditionalFormatting sqref="O84">
    <cfRule type="cellIs" dxfId="511" priority="103" operator="notEqual">
      <formula>O97</formula>
    </cfRule>
  </conditionalFormatting>
  <conditionalFormatting sqref="M130 O130">
    <cfRule type="cellIs" dxfId="510" priority="93" operator="notEqual">
      <formula>0</formula>
    </cfRule>
    <cfRule type="cellIs" dxfId="509" priority="94" operator="equal">
      <formula>0</formula>
    </cfRule>
  </conditionalFormatting>
  <conditionalFormatting sqref="P62">
    <cfRule type="cellIs" dxfId="508" priority="87" operator="notEqual">
      <formula>0</formula>
    </cfRule>
    <cfRule type="containsBlanks" dxfId="507" priority="88">
      <formula>LEN(TRIM(P62))=0</formula>
    </cfRule>
  </conditionalFormatting>
  <conditionalFormatting sqref="P130">
    <cfRule type="cellIs" dxfId="506" priority="85" operator="notEqual">
      <formula>0</formula>
    </cfRule>
    <cfRule type="cellIs" dxfId="505" priority="86" operator="equal">
      <formula>0</formula>
    </cfRule>
  </conditionalFormatting>
  <conditionalFormatting sqref="M46 O46">
    <cfRule type="cellIs" dxfId="504" priority="83" operator="notEqual">
      <formula>0</formula>
    </cfRule>
    <cfRule type="containsBlanks" dxfId="503" priority="84">
      <formula>LEN(TRIM(M46))=0</formula>
    </cfRule>
  </conditionalFormatting>
  <conditionalFormatting sqref="O105">
    <cfRule type="cellIs" dxfId="502" priority="81" operator="notEqual">
      <formula>0</formula>
    </cfRule>
    <cfRule type="containsBlanks" dxfId="501" priority="82">
      <formula>LEN(TRIM(O105))=0</formula>
    </cfRule>
  </conditionalFormatting>
  <conditionalFormatting sqref="O42:O45 M42:M45">
    <cfRule type="cellIs" dxfId="500" priority="79" operator="notEqual">
      <formula>0</formula>
    </cfRule>
    <cfRule type="containsBlanks" dxfId="499" priority="80">
      <formula>LEN(TRIM(M42))=0</formula>
    </cfRule>
  </conditionalFormatting>
  <conditionalFormatting sqref="O100:O103 M100:M105">
    <cfRule type="cellIs" dxfId="498" priority="77" operator="notEqual">
      <formula>0</formula>
    </cfRule>
    <cfRule type="containsBlanks" dxfId="497" priority="78">
      <formula>LEN(TRIM(M100))=0</formula>
    </cfRule>
  </conditionalFormatting>
  <conditionalFormatting sqref="K11">
    <cfRule type="cellIs" dxfId="496" priority="56" operator="notEqual">
      <formula>K24</formula>
    </cfRule>
  </conditionalFormatting>
  <conditionalFormatting sqref="K130">
    <cfRule type="cellIs" dxfId="495" priority="54" operator="notEqual">
      <formula>0</formula>
    </cfRule>
    <cfRule type="cellIs" dxfId="494" priority="55" operator="equal">
      <formula>0</formula>
    </cfRule>
  </conditionalFormatting>
  <conditionalFormatting sqref="L130">
    <cfRule type="cellIs" dxfId="493" priority="52" operator="notEqual">
      <formula>0</formula>
    </cfRule>
    <cfRule type="cellIs" dxfId="492" priority="53" operator="equal">
      <formula>0</formula>
    </cfRule>
  </conditionalFormatting>
  <conditionalFormatting sqref="M13:M23">
    <cfRule type="cellIs" dxfId="491" priority="51" operator="notEqual">
      <formula>M26</formula>
    </cfRule>
  </conditionalFormatting>
  <conditionalFormatting sqref="M92:M93">
    <cfRule type="cellIs" dxfId="490" priority="110" operator="notEqual">
      <formula>M105</formula>
    </cfRule>
  </conditionalFormatting>
  <conditionalFormatting sqref="K53">
    <cfRule type="cellIs" dxfId="489" priority="14" operator="notEqual">
      <formula>K74</formula>
    </cfRule>
  </conditionalFormatting>
  <conditionalFormatting sqref="K46">
    <cfRule type="cellIs" dxfId="488" priority="12" operator="notEqual">
      <formula>0</formula>
    </cfRule>
    <cfRule type="containsBlanks" dxfId="487" priority="13">
      <formula>LEN(TRIM(K46))=0</formula>
    </cfRule>
  </conditionalFormatting>
  <conditionalFormatting sqref="K42:K45">
    <cfRule type="cellIs" dxfId="486" priority="10" operator="notEqual">
      <formula>0</formula>
    </cfRule>
    <cfRule type="containsBlanks" dxfId="485" priority="11">
      <formula>LEN(TRIM(K42))=0</formula>
    </cfRule>
  </conditionalFormatting>
  <conditionalFormatting sqref="K13:K23">
    <cfRule type="cellIs" dxfId="484" priority="9" operator="notEqual">
      <formula>K26</formula>
    </cfRule>
  </conditionalFormatting>
  <conditionalFormatting sqref="K114 K111 K84:K93 K116:K122">
    <cfRule type="cellIs" dxfId="483" priority="4" operator="notEqual">
      <formula>0</formula>
    </cfRule>
    <cfRule type="containsBlanks" dxfId="482" priority="5">
      <formula>LEN(TRIM(K84))=0</formula>
    </cfRule>
  </conditionalFormatting>
  <conditionalFormatting sqref="K84:K91">
    <cfRule type="cellIs" dxfId="481" priority="3" operator="notEqual">
      <formula>K95</formula>
    </cfRule>
  </conditionalFormatting>
  <conditionalFormatting sqref="K92:K93">
    <cfRule type="cellIs" dxfId="48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42578125" style="35" hidden="1" customWidth="1"/>
    <col min="2" max="2" width="5.28515625" style="39" hidden="1" customWidth="1"/>
    <col min="3" max="3" width="10" style="39" hidden="1" customWidth="1"/>
    <col min="4" max="4" width="13.570312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23.140625" style="25" hidden="1" customWidth="1"/>
    <col min="12" max="12" width="19" style="34" hidden="1" customWidth="1"/>
    <col min="13" max="13" width="15.7109375" style="25" customWidth="1"/>
    <col min="14" max="14" width="0.7109375" style="25" customWidth="1"/>
    <col min="15" max="16" width="14.71093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214</v>
      </c>
      <c r="E3" s="318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3.15" customHeight="1">
      <c r="B4" s="37"/>
      <c r="C4" s="89"/>
      <c r="D4" s="318" t="s">
        <v>3</v>
      </c>
      <c r="E4" s="318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3.15" customHeight="1">
      <c r="B5" s="37"/>
      <c r="C5" s="89"/>
      <c r="D5" s="319" t="s">
        <v>4</v>
      </c>
      <c r="E5" s="319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3.15" customHeight="1">
      <c r="B6" s="37"/>
      <c r="C6" s="89"/>
      <c r="D6" s="320">
        <v>43281</v>
      </c>
      <c r="E6" s="32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21033796.629999999</v>
      </c>
      <c r="L12" s="142">
        <v>0</v>
      </c>
      <c r="M12" s="32">
        <v>21033796.629999999</v>
      </c>
      <c r="N12" s="143"/>
      <c r="O12" s="141">
        <v>1678886</v>
      </c>
      <c r="P12" s="32">
        <v>22712683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10713079.830000002</v>
      </c>
      <c r="L13" s="139">
        <v>0</v>
      </c>
      <c r="M13" s="32">
        <v>10713079.830000002</v>
      </c>
      <c r="N13" s="61"/>
      <c r="O13" s="139">
        <v>0</v>
      </c>
      <c r="P13" s="32">
        <v>10713080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37950225</v>
      </c>
      <c r="P14" s="32">
        <v>37950225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732131.86</v>
      </c>
      <c r="L15" s="139">
        <v>0</v>
      </c>
      <c r="M15" s="32">
        <v>732131.86</v>
      </c>
      <c r="N15" s="61"/>
      <c r="O15" s="139">
        <v>0</v>
      </c>
      <c r="P15" s="32">
        <v>732132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1826243.2999999996</v>
      </c>
      <c r="L16" s="139">
        <v>0</v>
      </c>
      <c r="M16" s="32">
        <v>1826243.2999999996</v>
      </c>
      <c r="N16" s="61"/>
      <c r="O16" s="139">
        <v>62749</v>
      </c>
      <c r="P16" s="32">
        <v>1888992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19556669.629999999</v>
      </c>
      <c r="L18" s="139">
        <v>0</v>
      </c>
      <c r="M18" s="32">
        <v>19556669.629999999</v>
      </c>
      <c r="N18" s="61"/>
      <c r="O18" s="139">
        <v>0</v>
      </c>
      <c r="P18" s="32">
        <v>19556670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62785.4</v>
      </c>
      <c r="L19" s="139">
        <v>0</v>
      </c>
      <c r="M19" s="32">
        <v>62785.4</v>
      </c>
      <c r="N19" s="61"/>
      <c r="O19" s="139">
        <v>163028</v>
      </c>
      <c r="P19" s="32">
        <v>225813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53715.67</v>
      </c>
      <c r="L20" s="139">
        <v>0</v>
      </c>
      <c r="M20" s="32">
        <v>53715.67</v>
      </c>
      <c r="N20" s="61"/>
      <c r="O20" s="139">
        <v>7955</v>
      </c>
      <c r="P20" s="32">
        <v>61671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132429.13</v>
      </c>
      <c r="L21" s="139">
        <v>0</v>
      </c>
      <c r="M21" s="32">
        <v>132429.13</v>
      </c>
      <c r="N21" s="61"/>
      <c r="O21" s="139">
        <v>300</v>
      </c>
      <c r="P21" s="32">
        <v>132729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54110851.450000003</v>
      </c>
      <c r="L25" s="146">
        <v>0</v>
      </c>
      <c r="M25" s="147">
        <v>54110851</v>
      </c>
      <c r="N25" s="62"/>
      <c r="O25" s="147">
        <v>39863143</v>
      </c>
      <c r="P25" s="147">
        <v>93973995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4491490.76</v>
      </c>
      <c r="L28" s="148">
        <v>0</v>
      </c>
      <c r="M28" s="32">
        <v>4491490.76</v>
      </c>
      <c r="N28" s="61"/>
      <c r="O28" s="139">
        <v>0</v>
      </c>
      <c r="P28" s="32">
        <v>4491491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1769984.8800000001</v>
      </c>
      <c r="L29" s="139">
        <v>0</v>
      </c>
      <c r="M29" s="32">
        <v>1769984.8800000001</v>
      </c>
      <c r="N29" s="61"/>
      <c r="O29" s="139">
        <v>26601163</v>
      </c>
      <c r="P29" s="32">
        <v>28371148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3752743.4599999995</v>
      </c>
      <c r="L30" s="139">
        <v>0</v>
      </c>
      <c r="M30" s="32">
        <v>3752743.4599999995</v>
      </c>
      <c r="N30" s="61"/>
      <c r="O30" s="139">
        <v>0</v>
      </c>
      <c r="P30" s="32">
        <v>3752743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1132661</v>
      </c>
      <c r="P32" s="32">
        <v>1132661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245105490.86000004</v>
      </c>
      <c r="L33" s="139">
        <v>0</v>
      </c>
      <c r="M33" s="32">
        <v>245105490.86000004</v>
      </c>
      <c r="N33" s="61"/>
      <c r="O33" s="139">
        <v>0</v>
      </c>
      <c r="P33" s="32">
        <v>245105491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30468718.02</v>
      </c>
      <c r="L34" s="139">
        <v>0</v>
      </c>
      <c r="M34" s="32">
        <v>30468718.02</v>
      </c>
      <c r="N34" s="61"/>
      <c r="O34" s="139">
        <v>0</v>
      </c>
      <c r="P34" s="32">
        <v>30468718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6393807</v>
      </c>
      <c r="P35" s="145">
        <v>6393807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285588427.98000002</v>
      </c>
      <c r="L37" s="146">
        <v>0</v>
      </c>
      <c r="M37" s="69">
        <v>285588428</v>
      </c>
      <c r="N37" s="61"/>
      <c r="O37" s="69">
        <v>34127631</v>
      </c>
      <c r="P37" s="69">
        <v>319716059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339699279.43000001</v>
      </c>
      <c r="L39" s="150">
        <v>0</v>
      </c>
      <c r="M39" s="94">
        <v>339699279</v>
      </c>
      <c r="N39" s="67"/>
      <c r="O39" s="17">
        <v>73990774</v>
      </c>
      <c r="P39" s="17">
        <v>413690054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25513431.390000001</v>
      </c>
      <c r="L43" s="138">
        <v>0</v>
      </c>
      <c r="M43" s="32">
        <v>25513431.390000001</v>
      </c>
      <c r="N43" s="61"/>
      <c r="O43" s="139">
        <v>0</v>
      </c>
      <c r="P43" s="32">
        <v>25513431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4614469.6500000004</v>
      </c>
      <c r="L44" s="138">
        <v>0</v>
      </c>
      <c r="M44" s="32">
        <v>4614469.6500000004</v>
      </c>
      <c r="N44" s="61"/>
      <c r="O44" s="139">
        <v>0</v>
      </c>
      <c r="P44" s="32">
        <v>4614470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34318</v>
      </c>
      <c r="L45" s="138">
        <v>0</v>
      </c>
      <c r="M45" s="32">
        <v>34318</v>
      </c>
      <c r="N45" s="61"/>
      <c r="O45" s="139">
        <v>0</v>
      </c>
      <c r="P45" s="32">
        <v>34318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30162219.039999999</v>
      </c>
      <c r="L48" s="153">
        <v>0</v>
      </c>
      <c r="M48" s="134">
        <v>30162219</v>
      </c>
      <c r="N48" s="133"/>
      <c r="O48" s="134">
        <v>0</v>
      </c>
      <c r="P48" s="134">
        <v>30162219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369861498.47000003</v>
      </c>
      <c r="L49" s="153">
        <v>0</v>
      </c>
      <c r="M49" s="134">
        <v>369861498</v>
      </c>
      <c r="N49" s="133"/>
      <c r="O49" s="134">
        <v>73990774</v>
      </c>
      <c r="P49" s="17">
        <v>443852273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1989198.44</v>
      </c>
      <c r="L53" s="138">
        <v>0</v>
      </c>
      <c r="M53" s="154">
        <v>1989198.44</v>
      </c>
      <c r="N53" s="143"/>
      <c r="O53" s="141">
        <v>82898</v>
      </c>
      <c r="P53" s="32">
        <v>2072096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1447241.98</v>
      </c>
      <c r="L55" s="138">
        <v>0</v>
      </c>
      <c r="M55" s="32">
        <v>1447241.98</v>
      </c>
      <c r="N55" s="62"/>
      <c r="O55" s="139">
        <v>0</v>
      </c>
      <c r="P55" s="32">
        <v>1447242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648062.21</v>
      </c>
      <c r="L56" s="138">
        <v>0</v>
      </c>
      <c r="M56" s="32">
        <v>648062.21</v>
      </c>
      <c r="N56" s="62"/>
      <c r="O56" s="139">
        <v>0</v>
      </c>
      <c r="P56" s="32">
        <v>648062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6338905.1299999999</v>
      </c>
      <c r="L58" s="138">
        <v>0</v>
      </c>
      <c r="M58" s="32">
        <v>6338905.1299999999</v>
      </c>
      <c r="N58" s="62"/>
      <c r="O58" s="139">
        <v>0</v>
      </c>
      <c r="P58" s="32">
        <v>6338905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929538.62</v>
      </c>
      <c r="L59" s="138">
        <v>0</v>
      </c>
      <c r="M59" s="32">
        <v>929538.62</v>
      </c>
      <c r="N59" s="62"/>
      <c r="O59" s="139">
        <v>17329</v>
      </c>
      <c r="P59" s="32">
        <v>946868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2572470.5</v>
      </c>
      <c r="L60" s="138">
        <v>0</v>
      </c>
      <c r="M60" s="32">
        <v>2572470.5</v>
      </c>
      <c r="N60" s="62"/>
      <c r="O60" s="139">
        <v>0</v>
      </c>
      <c r="P60" s="32">
        <v>2572471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1699891.0999999996</v>
      </c>
      <c r="L61" s="138">
        <v>0</v>
      </c>
      <c r="M61" s="32">
        <v>1699891.0999999996</v>
      </c>
      <c r="N61" s="62"/>
      <c r="O61" s="139">
        <v>0</v>
      </c>
      <c r="P61" s="32">
        <v>1699891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1625000</v>
      </c>
      <c r="L63" s="138">
        <v>0</v>
      </c>
      <c r="M63" s="32">
        <v>1625000</v>
      </c>
      <c r="N63" s="62"/>
      <c r="O63" s="139">
        <v>0</v>
      </c>
      <c r="P63" s="32">
        <v>1625000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138538.43</v>
      </c>
      <c r="L64" s="138">
        <v>0</v>
      </c>
      <c r="M64" s="32">
        <v>138538.43</v>
      </c>
      <c r="N64" s="62"/>
      <c r="O64" s="139">
        <v>0</v>
      </c>
      <c r="P64" s="32">
        <v>138538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946936.07</v>
      </c>
      <c r="L66" s="138">
        <v>0</v>
      </c>
      <c r="M66" s="32">
        <v>946936.07</v>
      </c>
      <c r="N66" s="62"/>
      <c r="O66" s="139">
        <v>0</v>
      </c>
      <c r="P66" s="32">
        <v>946936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919248.76</v>
      </c>
      <c r="L68" s="138">
        <v>0</v>
      </c>
      <c r="M68" s="32">
        <v>919248.76</v>
      </c>
      <c r="N68" s="65"/>
      <c r="O68" s="139">
        <v>0</v>
      </c>
      <c r="P68" s="32">
        <v>919249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1145954</v>
      </c>
      <c r="L70" s="138">
        <v>0</v>
      </c>
      <c r="M70" s="32">
        <v>1145954</v>
      </c>
      <c r="N70" s="65"/>
      <c r="O70" s="139">
        <v>0</v>
      </c>
      <c r="P70" s="32">
        <v>1145954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34318</v>
      </c>
      <c r="L71" s="138">
        <v>0</v>
      </c>
      <c r="M71" s="32">
        <v>34318</v>
      </c>
      <c r="N71" s="65"/>
      <c r="O71" s="139">
        <v>0</v>
      </c>
      <c r="P71" s="32">
        <v>34318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20435303.239999998</v>
      </c>
      <c r="L74" s="158">
        <v>0</v>
      </c>
      <c r="M74" s="17">
        <v>20435303</v>
      </c>
      <c r="N74" s="62"/>
      <c r="O74" s="17">
        <v>100227</v>
      </c>
      <c r="P74" s="17">
        <v>20535530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214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.4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16665000</v>
      </c>
      <c r="L84" s="138">
        <v>0</v>
      </c>
      <c r="M84" s="154">
        <v>16665000</v>
      </c>
      <c r="N84" s="143"/>
      <c r="O84" s="141">
        <v>0</v>
      </c>
      <c r="P84" s="32">
        <v>16665000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2222747.5699999998</v>
      </c>
      <c r="L87" s="138">
        <v>0</v>
      </c>
      <c r="M87" s="32">
        <v>2222747.5699999998</v>
      </c>
      <c r="N87" s="62"/>
      <c r="O87" s="139">
        <v>0</v>
      </c>
      <c r="P87" s="32">
        <v>2222748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10571360.780000001</v>
      </c>
      <c r="L89" s="138">
        <v>0</v>
      </c>
      <c r="M89" s="32">
        <v>10571360.780000001</v>
      </c>
      <c r="N89" s="62"/>
      <c r="O89" s="139">
        <v>0</v>
      </c>
      <c r="P89" s="32">
        <v>10571361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49240234.039999999</v>
      </c>
      <c r="L90" s="138">
        <v>0</v>
      </c>
      <c r="M90" s="32">
        <v>49240234.039999999</v>
      </c>
      <c r="N90" s="62"/>
      <c r="O90" s="139">
        <v>0</v>
      </c>
      <c r="P90" s="32">
        <v>49240234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23432500.129999999</v>
      </c>
      <c r="L91" s="138">
        <v>0</v>
      </c>
      <c r="M91" s="32">
        <v>23432500.129999999</v>
      </c>
      <c r="N91" s="62"/>
      <c r="O91" s="139">
        <v>0</v>
      </c>
      <c r="P91" s="32">
        <v>23432500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30004429</v>
      </c>
      <c r="L92" s="138">
        <v>0</v>
      </c>
      <c r="M92" s="32">
        <v>30004429</v>
      </c>
      <c r="N92" s="65"/>
      <c r="O92" s="139">
        <v>0</v>
      </c>
      <c r="P92" s="32">
        <v>30004429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132136271.52</v>
      </c>
      <c r="L95" s="69">
        <v>0</v>
      </c>
      <c r="M95" s="93">
        <v>132136272</v>
      </c>
      <c r="N95" s="62"/>
      <c r="O95" s="93">
        <v>0</v>
      </c>
      <c r="P95" s="93">
        <v>132136272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152571574.75999999</v>
      </c>
      <c r="L97" s="159">
        <v>0</v>
      </c>
      <c r="M97" s="94">
        <v>152571575</v>
      </c>
      <c r="N97" s="67"/>
      <c r="O97" s="17">
        <v>100227</v>
      </c>
      <c r="P97" s="17">
        <v>152671802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1623675.56</v>
      </c>
      <c r="L101" s="138">
        <v>0</v>
      </c>
      <c r="M101" s="32">
        <v>1623675.56</v>
      </c>
      <c r="N101" s="62"/>
      <c r="O101" s="139">
        <v>0</v>
      </c>
      <c r="P101" s="32">
        <v>1623676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2289340.2999999998</v>
      </c>
      <c r="L102" s="138">
        <v>0</v>
      </c>
      <c r="M102" s="32">
        <v>2289340.2999999998</v>
      </c>
      <c r="N102" s="62"/>
      <c r="O102" s="139">
        <v>0</v>
      </c>
      <c r="P102" s="32">
        <v>2289340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3633034</v>
      </c>
      <c r="L103" s="138">
        <v>0</v>
      </c>
      <c r="M103" s="32">
        <v>3633034</v>
      </c>
      <c r="N103" s="62"/>
      <c r="O103" s="139">
        <v>0</v>
      </c>
      <c r="P103" s="32">
        <v>3633034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7546049.8599999994</v>
      </c>
      <c r="L107" s="153">
        <v>0</v>
      </c>
      <c r="M107" s="134">
        <v>7546050</v>
      </c>
      <c r="N107" s="133"/>
      <c r="O107" s="134">
        <v>0</v>
      </c>
      <c r="P107" s="18">
        <v>7546050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160117624.62</v>
      </c>
      <c r="L108" s="134">
        <v>0</v>
      </c>
      <c r="M108" s="134">
        <v>160117625</v>
      </c>
      <c r="N108" s="133"/>
      <c r="O108" s="134">
        <v>100227</v>
      </c>
      <c r="P108" s="134">
        <v>160217852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253975986.81</v>
      </c>
      <c r="L111" s="138">
        <v>0</v>
      </c>
      <c r="M111" s="32">
        <v>253975986.81</v>
      </c>
      <c r="N111" s="62"/>
      <c r="O111" s="139">
        <v>0</v>
      </c>
      <c r="P111" s="32">
        <v>253975987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27457900</v>
      </c>
      <c r="P114" s="32">
        <v>27457900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/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6284071</v>
      </c>
      <c r="L117" s="138">
        <v>0</v>
      </c>
      <c r="M117" s="32">
        <v>6284071</v>
      </c>
      <c r="N117" s="62"/>
      <c r="O117" s="139">
        <v>29192735</v>
      </c>
      <c r="P117" s="32">
        <v>35476806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154233.56</v>
      </c>
      <c r="L118" s="138">
        <v>0</v>
      </c>
      <c r="M118" s="32">
        <v>154233.56</v>
      </c>
      <c r="N118" s="62"/>
      <c r="O118" s="139">
        <v>13172029</v>
      </c>
      <c r="P118" s="32">
        <v>13326263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24309227.060000002</v>
      </c>
      <c r="L119" s="138">
        <v>0</v>
      </c>
      <c r="M119" s="32">
        <v>24309227.060000002</v>
      </c>
      <c r="N119" s="62"/>
      <c r="O119" s="139">
        <v>0</v>
      </c>
      <c r="P119" s="32">
        <v>24309227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309565.09000000003</v>
      </c>
      <c r="L120" s="138">
        <v>0</v>
      </c>
      <c r="M120" s="32">
        <v>309565.09000000003</v>
      </c>
      <c r="N120" s="62"/>
      <c r="O120" s="139">
        <v>0</v>
      </c>
      <c r="P120" s="32">
        <v>309565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98235</v>
      </c>
      <c r="P121" s="32">
        <v>98235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-75289209.670000002</v>
      </c>
      <c r="L122" s="151">
        <v>0</v>
      </c>
      <c r="M122" s="145">
        <v>-75289209.670000002</v>
      </c>
      <c r="N122" s="62"/>
      <c r="O122" s="160">
        <v>3969648</v>
      </c>
      <c r="P122" s="145">
        <v>-71319562</v>
      </c>
      <c r="Q122" s="97"/>
      <c r="R122" s="32"/>
    </row>
    <row r="123" spans="1:18" s="30" customFormat="1" ht="9.4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209743873.84999996</v>
      </c>
      <c r="L124" s="159">
        <v>0</v>
      </c>
      <c r="M124" s="94">
        <v>209743874</v>
      </c>
      <c r="N124" s="67"/>
      <c r="O124" s="94">
        <v>73890547</v>
      </c>
      <c r="P124" s="94">
        <v>283634421</v>
      </c>
      <c r="Q124" s="61"/>
      <c r="R124" s="32"/>
    </row>
    <row r="125" spans="1:18" s="30" customFormat="1" ht="9.4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369861498.46999997</v>
      </c>
      <c r="L126" s="153">
        <v>0</v>
      </c>
      <c r="M126" s="134">
        <v>369861499</v>
      </c>
      <c r="N126" s="133"/>
      <c r="O126" s="134">
        <v>73990774</v>
      </c>
      <c r="P126" s="134">
        <v>443852273</v>
      </c>
      <c r="Q126" s="88"/>
      <c r="R126" s="116"/>
    </row>
    <row r="127" spans="1:18" s="30" customFormat="1" ht="9.4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.4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3.1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479" priority="7" operator="notEqual">
      <formula>0</formula>
    </cfRule>
    <cfRule type="containsBlanks" dxfId="478" priority="8">
      <formula>LEN(TRIM(K12))=0</formula>
    </cfRule>
  </conditionalFormatting>
  <conditionalFormatting sqref="O105">
    <cfRule type="cellIs" dxfId="477" priority="81" operator="notEqual">
      <formula>0</formula>
    </cfRule>
    <cfRule type="containsBlanks" dxfId="476" priority="82">
      <formula>LEN(TRIM(O105))=0</formula>
    </cfRule>
  </conditionalFormatting>
  <conditionalFormatting sqref="K11">
    <cfRule type="cellIs" dxfId="475" priority="57" operator="notEqual">
      <formula>0</formula>
    </cfRule>
    <cfRule type="containsBlanks" dxfId="474" priority="58">
      <formula>LEN(TRIM(K11))=0</formula>
    </cfRule>
  </conditionalFormatting>
  <conditionalFormatting sqref="P28:P35">
    <cfRule type="cellIs" dxfId="473" priority="49" operator="notEqual">
      <formula>0</formula>
    </cfRule>
    <cfRule type="containsBlanks" dxfId="472" priority="50">
      <formula>LEN(TRIM(P28))=0</formula>
    </cfRule>
  </conditionalFormatting>
  <conditionalFormatting sqref="P42:P46">
    <cfRule type="cellIs" dxfId="471" priority="47" operator="notEqual">
      <formula>0</formula>
    </cfRule>
    <cfRule type="containsBlanks" dxfId="470" priority="48">
      <formula>LEN(TRIM(P42))=0</formula>
    </cfRule>
  </conditionalFormatting>
  <conditionalFormatting sqref="P53:P61">
    <cfRule type="cellIs" dxfId="469" priority="45" operator="notEqual">
      <formula>0</formula>
    </cfRule>
    <cfRule type="containsBlanks" dxfId="468" priority="46">
      <formula>LEN(TRIM(P53))=0</formula>
    </cfRule>
  </conditionalFormatting>
  <conditionalFormatting sqref="P63:P72">
    <cfRule type="cellIs" dxfId="467" priority="43" operator="notEqual">
      <formula>0</formula>
    </cfRule>
    <cfRule type="containsBlanks" dxfId="466" priority="44">
      <formula>LEN(TRIM(P63))=0</formula>
    </cfRule>
  </conditionalFormatting>
  <conditionalFormatting sqref="P84:P93">
    <cfRule type="cellIs" dxfId="465" priority="41" operator="notEqual">
      <formula>0</formula>
    </cfRule>
    <cfRule type="containsBlanks" dxfId="464" priority="42">
      <formula>LEN(TRIM(P84))=0</formula>
    </cfRule>
  </conditionalFormatting>
  <conditionalFormatting sqref="P100:P105">
    <cfRule type="cellIs" dxfId="463" priority="39" operator="notEqual">
      <formula>0</formula>
    </cfRule>
    <cfRule type="containsBlanks" dxfId="462" priority="40">
      <formula>LEN(TRIM(P100))=0</formula>
    </cfRule>
  </conditionalFormatting>
  <conditionalFormatting sqref="P114">
    <cfRule type="cellIs" dxfId="461" priority="35" operator="notEqual">
      <formula>0</formula>
    </cfRule>
    <cfRule type="containsBlanks" dxfId="460" priority="36">
      <formula>LEN(TRIM(P114))=0</formula>
    </cfRule>
  </conditionalFormatting>
  <conditionalFormatting sqref="P116:P121">
    <cfRule type="cellIs" dxfId="459" priority="33" operator="notEqual">
      <formula>0</formula>
    </cfRule>
    <cfRule type="containsBlanks" dxfId="458" priority="34">
      <formula>LEN(TRIM(P116))=0</formula>
    </cfRule>
  </conditionalFormatting>
  <conditionalFormatting sqref="P122">
    <cfRule type="cellIs" dxfId="457" priority="31" operator="notEqual">
      <formula>0</formula>
    </cfRule>
    <cfRule type="containsBlanks" dxfId="456" priority="32">
      <formula>LEN(TRIM(P122))=0</formula>
    </cfRule>
  </conditionalFormatting>
  <conditionalFormatting sqref="P12:P22">
    <cfRule type="cellIs" dxfId="455" priority="29" operator="notEqual">
      <formula>0</formula>
    </cfRule>
    <cfRule type="containsBlanks" dxfId="454" priority="30">
      <formula>LEN(TRIM(P12))=0</formula>
    </cfRule>
  </conditionalFormatting>
  <conditionalFormatting sqref="P23">
    <cfRule type="cellIs" dxfId="453" priority="27" operator="notEqual">
      <formula>0</formula>
    </cfRule>
    <cfRule type="containsBlanks" dxfId="452" priority="28">
      <formula>LEN(TRIM(P23))=0</formula>
    </cfRule>
  </conditionalFormatting>
  <conditionalFormatting sqref="M12">
    <cfRule type="cellIs" dxfId="451" priority="25" operator="notEqual">
      <formula>0</formula>
    </cfRule>
    <cfRule type="containsBlanks" dxfId="450" priority="26">
      <formula>LEN(TRIM(M12))=0</formula>
    </cfRule>
  </conditionalFormatting>
  <conditionalFormatting sqref="L13:L22">
    <cfRule type="cellIs" dxfId="449" priority="23" operator="notEqual">
      <formula>0</formula>
    </cfRule>
    <cfRule type="containsBlanks" dxfId="448" priority="24">
      <formula>LEN(TRIM(L13))=0</formula>
    </cfRule>
  </conditionalFormatting>
  <conditionalFormatting sqref="L23">
    <cfRule type="cellIs" dxfId="447" priority="21" operator="notEqual">
      <formula>0</formula>
    </cfRule>
    <cfRule type="containsBlanks" dxfId="446" priority="22">
      <formula>LEN(TRIM(L23))=0</formula>
    </cfRule>
  </conditionalFormatting>
  <conditionalFormatting sqref="L29:L35">
    <cfRule type="cellIs" dxfId="445" priority="19" operator="notEqual">
      <formula>0</formula>
    </cfRule>
    <cfRule type="containsBlanks" dxfId="444" priority="20">
      <formula>LEN(TRIM(L29))=0</formula>
    </cfRule>
  </conditionalFormatting>
  <conditionalFormatting sqref="O104">
    <cfRule type="cellIs" dxfId="443" priority="17" operator="notEqual">
      <formula>0</formula>
    </cfRule>
    <cfRule type="containsBlanks" dxfId="442" priority="18">
      <formula>LEN(TRIM(O104))=0</formula>
    </cfRule>
  </conditionalFormatting>
  <conditionalFormatting sqref="K28:K35 K13:K23 K53:K72">
    <cfRule type="cellIs" dxfId="441" priority="15" operator="notEqual">
      <formula>0</formula>
    </cfRule>
    <cfRule type="containsBlanks" dxfId="440" priority="16">
      <formula>LEN(TRIM(K13))=0</formula>
    </cfRule>
  </conditionalFormatting>
  <conditionalFormatting sqref="K100:K105">
    <cfRule type="cellIs" dxfId="439" priority="1" operator="notEqual">
      <formula>0</formula>
    </cfRule>
    <cfRule type="containsBlanks" dxfId="438" priority="2">
      <formula>LEN(TRIM(K100))=0</formula>
    </cfRule>
  </conditionalFormatting>
  <conditionalFormatting sqref="O114 M114 O12:O23 M111 O116:O121 O111 O84:O93 M84:M93 M116:M122 M28:M35 O28:O35 M13:M23 O53:O72 M53:M72">
    <cfRule type="cellIs" dxfId="437" priority="108" operator="notEqual">
      <formula>0</formula>
    </cfRule>
    <cfRule type="containsBlanks" dxfId="436" priority="109">
      <formula>LEN(TRIM(M12))=0</formula>
    </cfRule>
  </conditionalFormatting>
  <conditionalFormatting sqref="O12">
    <cfRule type="cellIs" dxfId="435" priority="107" operator="notEqual">
      <formula>O25</formula>
    </cfRule>
  </conditionalFormatting>
  <conditionalFormatting sqref="M53">
    <cfRule type="cellIs" dxfId="434" priority="106" operator="notEqual">
      <formula>M74</formula>
    </cfRule>
  </conditionalFormatting>
  <conditionalFormatting sqref="O53">
    <cfRule type="cellIs" dxfId="433" priority="105" operator="notEqual">
      <formula>O74</formula>
    </cfRule>
  </conditionalFormatting>
  <conditionalFormatting sqref="M84:M91">
    <cfRule type="cellIs" dxfId="432" priority="104" operator="notEqual">
      <formula>M95</formula>
    </cfRule>
  </conditionalFormatting>
  <conditionalFormatting sqref="O84">
    <cfRule type="cellIs" dxfId="431" priority="103" operator="notEqual">
      <formula>O97</formula>
    </cfRule>
  </conditionalFormatting>
  <conditionalFormatting sqref="M130 O130">
    <cfRule type="cellIs" dxfId="430" priority="93" operator="notEqual">
      <formula>0</formula>
    </cfRule>
    <cfRule type="cellIs" dxfId="429" priority="94" operator="equal">
      <formula>0</formula>
    </cfRule>
  </conditionalFormatting>
  <conditionalFormatting sqref="P62">
    <cfRule type="cellIs" dxfId="428" priority="87" operator="notEqual">
      <formula>0</formula>
    </cfRule>
    <cfRule type="containsBlanks" dxfId="427" priority="88">
      <formula>LEN(TRIM(P62))=0</formula>
    </cfRule>
  </conditionalFormatting>
  <conditionalFormatting sqref="P130">
    <cfRule type="cellIs" dxfId="426" priority="85" operator="notEqual">
      <formula>0</formula>
    </cfRule>
    <cfRule type="cellIs" dxfId="425" priority="86" operator="equal">
      <formula>0</formula>
    </cfRule>
  </conditionalFormatting>
  <conditionalFormatting sqref="M46 O46">
    <cfRule type="cellIs" dxfId="424" priority="83" operator="notEqual">
      <formula>0</formula>
    </cfRule>
    <cfRule type="containsBlanks" dxfId="423" priority="84">
      <formula>LEN(TRIM(M46))=0</formula>
    </cfRule>
  </conditionalFormatting>
  <conditionalFormatting sqref="O42:O45 M42:M45">
    <cfRule type="cellIs" dxfId="422" priority="79" operator="notEqual">
      <formula>0</formula>
    </cfRule>
    <cfRule type="containsBlanks" dxfId="421" priority="80">
      <formula>LEN(TRIM(M42))=0</formula>
    </cfRule>
  </conditionalFormatting>
  <conditionalFormatting sqref="O100:O103 M100:M105">
    <cfRule type="cellIs" dxfId="420" priority="77" operator="notEqual">
      <formula>0</formula>
    </cfRule>
    <cfRule type="containsBlanks" dxfId="419" priority="78">
      <formula>LEN(TRIM(M100))=0</formula>
    </cfRule>
  </conditionalFormatting>
  <conditionalFormatting sqref="K11">
    <cfRule type="cellIs" dxfId="418" priority="56" operator="notEqual">
      <formula>K24</formula>
    </cfRule>
  </conditionalFormatting>
  <conditionalFormatting sqref="K130">
    <cfRule type="cellIs" dxfId="417" priority="54" operator="notEqual">
      <formula>0</formula>
    </cfRule>
    <cfRule type="cellIs" dxfId="416" priority="55" operator="equal">
      <formula>0</formula>
    </cfRule>
  </conditionalFormatting>
  <conditionalFormatting sqref="L130">
    <cfRule type="cellIs" dxfId="415" priority="52" operator="notEqual">
      <formula>0</formula>
    </cfRule>
    <cfRule type="cellIs" dxfId="414" priority="53" operator="equal">
      <formula>0</formula>
    </cfRule>
  </conditionalFormatting>
  <conditionalFormatting sqref="M13:M23">
    <cfRule type="cellIs" dxfId="413" priority="51" operator="notEqual">
      <formula>M26</formula>
    </cfRule>
  </conditionalFormatting>
  <conditionalFormatting sqref="P111">
    <cfRule type="cellIs" dxfId="412" priority="37" operator="notEqual">
      <formula>0</formula>
    </cfRule>
    <cfRule type="containsBlanks" dxfId="411" priority="38">
      <formula>LEN(TRIM(P111))=0</formula>
    </cfRule>
  </conditionalFormatting>
  <conditionalFormatting sqref="M92:M93">
    <cfRule type="cellIs" dxfId="410" priority="110" operator="notEqual">
      <formula>M105</formula>
    </cfRule>
  </conditionalFormatting>
  <conditionalFormatting sqref="K53">
    <cfRule type="cellIs" dxfId="409" priority="14" operator="notEqual">
      <formula>K74</formula>
    </cfRule>
  </conditionalFormatting>
  <conditionalFormatting sqref="K46">
    <cfRule type="cellIs" dxfId="408" priority="12" operator="notEqual">
      <formula>0</formula>
    </cfRule>
    <cfRule type="containsBlanks" dxfId="407" priority="13">
      <formula>LEN(TRIM(K46))=0</formula>
    </cfRule>
  </conditionalFormatting>
  <conditionalFormatting sqref="K42:K45">
    <cfRule type="cellIs" dxfId="406" priority="10" operator="notEqual">
      <formula>0</formula>
    </cfRule>
    <cfRule type="containsBlanks" dxfId="405" priority="11">
      <formula>LEN(TRIM(K42))=0</formula>
    </cfRule>
  </conditionalFormatting>
  <conditionalFormatting sqref="K13:K23">
    <cfRule type="cellIs" dxfId="404" priority="9" operator="notEqual">
      <formula>K26</formula>
    </cfRule>
  </conditionalFormatting>
  <conditionalFormatting sqref="K114 K111 K84:K93 K116:K122">
    <cfRule type="cellIs" dxfId="403" priority="4" operator="notEqual">
      <formula>0</formula>
    </cfRule>
    <cfRule type="containsBlanks" dxfId="402" priority="5">
      <formula>LEN(TRIM(K84))=0</formula>
    </cfRule>
  </conditionalFormatting>
  <conditionalFormatting sqref="K84:K91">
    <cfRule type="cellIs" dxfId="401" priority="3" operator="notEqual">
      <formula>K95</formula>
    </cfRule>
  </conditionalFormatting>
  <conditionalFormatting sqref="K92:K93">
    <cfRule type="cellIs" dxfId="400" priority="6" operator="notEqual">
      <formula>K105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2851562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24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25" t="s">
        <v>213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25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26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7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295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40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295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3"/>
      <c r="E12" s="48" t="s">
        <v>19</v>
      </c>
      <c r="F12" s="47"/>
      <c r="G12" s="47"/>
      <c r="H12" s="47"/>
      <c r="I12" s="47"/>
      <c r="J12" s="47"/>
      <c r="K12" s="161">
        <v>26500173.479999997</v>
      </c>
      <c r="L12" s="142">
        <v>514504.85</v>
      </c>
      <c r="M12" s="32">
        <v>27014678.329999998</v>
      </c>
      <c r="N12" s="143"/>
      <c r="O12" s="141">
        <v>223382</v>
      </c>
      <c r="P12" s="32">
        <v>27238060</v>
      </c>
      <c r="Q12" s="81"/>
      <c r="R12" s="124"/>
    </row>
    <row r="13" spans="1:18">
      <c r="A13" s="35" t="s">
        <v>20</v>
      </c>
      <c r="B13" s="41" t="s">
        <v>18</v>
      </c>
      <c r="C13" s="82"/>
      <c r="D13" s="53"/>
      <c r="E13" s="48" t="s">
        <v>21</v>
      </c>
      <c r="F13" s="47"/>
      <c r="G13" s="47"/>
      <c r="H13" s="47"/>
      <c r="I13" s="47"/>
      <c r="J13" s="47"/>
      <c r="K13" s="161">
        <v>71912017.480000019</v>
      </c>
      <c r="L13" s="139">
        <v>-514504.85</v>
      </c>
      <c r="M13" s="32">
        <v>71397512.630000025</v>
      </c>
      <c r="N13" s="61"/>
      <c r="O13" s="139">
        <v>1495615</v>
      </c>
      <c r="P13" s="32">
        <v>72893128</v>
      </c>
      <c r="Q13" s="97"/>
      <c r="R13" s="32"/>
    </row>
    <row r="14" spans="1:18">
      <c r="A14" s="35" t="s">
        <v>22</v>
      </c>
      <c r="B14" s="41" t="s">
        <v>18</v>
      </c>
      <c r="C14" s="82"/>
      <c r="D14" s="53"/>
      <c r="E14" s="48" t="s">
        <v>23</v>
      </c>
      <c r="F14" s="47"/>
      <c r="G14" s="47"/>
      <c r="H14" s="47"/>
      <c r="I14" s="47"/>
      <c r="J14" s="47"/>
      <c r="K14" s="161">
        <v>1325548.98</v>
      </c>
      <c r="L14" s="139">
        <v>0</v>
      </c>
      <c r="M14" s="32">
        <v>1325548.98</v>
      </c>
      <c r="N14" s="61"/>
      <c r="O14" s="139">
        <v>234637</v>
      </c>
      <c r="P14" s="32">
        <v>1560186</v>
      </c>
      <c r="Q14" s="97"/>
      <c r="R14" s="32"/>
    </row>
    <row r="15" spans="1:18">
      <c r="A15" s="35" t="s">
        <v>24</v>
      </c>
      <c r="B15" s="41" t="s">
        <v>18</v>
      </c>
      <c r="C15" s="82"/>
      <c r="D15" s="53"/>
      <c r="E15" s="48" t="s">
        <v>25</v>
      </c>
      <c r="F15" s="47"/>
      <c r="G15" s="47"/>
      <c r="H15" s="47"/>
      <c r="I15" s="47"/>
      <c r="J15" s="47"/>
      <c r="K15" s="161">
        <v>1178390.51</v>
      </c>
      <c r="L15" s="139">
        <v>0</v>
      </c>
      <c r="M15" s="32">
        <v>1178390.51</v>
      </c>
      <c r="N15" s="61"/>
      <c r="O15" s="139">
        <v>17667449</v>
      </c>
      <c r="P15" s="32">
        <v>18845840</v>
      </c>
      <c r="Q15" s="97"/>
      <c r="R15" s="32"/>
    </row>
    <row r="16" spans="1:18">
      <c r="A16" s="35" t="s">
        <v>26</v>
      </c>
      <c r="B16" s="41" t="s">
        <v>18</v>
      </c>
      <c r="C16" s="82"/>
      <c r="D16" s="53"/>
      <c r="E16" s="48" t="s">
        <v>27</v>
      </c>
      <c r="F16" s="47"/>
      <c r="G16" s="47"/>
      <c r="H16" s="47"/>
      <c r="I16" s="47"/>
      <c r="J16" s="47"/>
      <c r="K16" s="161">
        <v>686796.54000000027</v>
      </c>
      <c r="L16" s="139">
        <v>0</v>
      </c>
      <c r="M16" s="32">
        <v>686796.54000000027</v>
      </c>
      <c r="N16" s="61"/>
      <c r="O16" s="139">
        <v>165173</v>
      </c>
      <c r="P16" s="32">
        <v>851970</v>
      </c>
      <c r="Q16" s="97"/>
      <c r="R16" s="32"/>
    </row>
    <row r="17" spans="1:18">
      <c r="A17" s="35" t="s">
        <v>28</v>
      </c>
      <c r="B17" s="41" t="s">
        <v>18</v>
      </c>
      <c r="C17" s="82"/>
      <c r="D17" s="53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326"/>
      <c r="E18" s="48" t="s">
        <v>32</v>
      </c>
      <c r="F18" s="47"/>
      <c r="G18" s="47"/>
      <c r="H18" s="47"/>
      <c r="I18" s="47"/>
      <c r="J18" s="47"/>
      <c r="K18" s="161">
        <v>10431928.26</v>
      </c>
      <c r="L18" s="139">
        <v>0</v>
      </c>
      <c r="M18" s="32">
        <v>10431928.26</v>
      </c>
      <c r="N18" s="61"/>
      <c r="O18" s="139">
        <v>0</v>
      </c>
      <c r="P18" s="32">
        <v>10431928</v>
      </c>
      <c r="Q18" s="97"/>
      <c r="R18" s="32"/>
    </row>
    <row r="19" spans="1:18">
      <c r="A19" s="35" t="s">
        <v>33</v>
      </c>
      <c r="B19" s="42" t="s">
        <v>34</v>
      </c>
      <c r="C19" s="78"/>
      <c r="D19" s="326"/>
      <c r="E19" s="48" t="s">
        <v>35</v>
      </c>
      <c r="F19" s="47"/>
      <c r="G19" s="47"/>
      <c r="H19" s="47"/>
      <c r="I19" s="47"/>
      <c r="J19" s="47"/>
      <c r="K19" s="161">
        <v>81160.05</v>
      </c>
      <c r="L19" s="139">
        <v>0</v>
      </c>
      <c r="M19" s="32">
        <v>81160.05</v>
      </c>
      <c r="N19" s="61"/>
      <c r="O19" s="139">
        <v>0</v>
      </c>
      <c r="P19" s="32">
        <v>81160</v>
      </c>
      <c r="Q19" s="97"/>
      <c r="R19" s="32"/>
    </row>
    <row r="20" spans="1:18">
      <c r="A20" s="35" t="s">
        <v>36</v>
      </c>
      <c r="B20" s="41" t="s">
        <v>37</v>
      </c>
      <c r="C20" s="82"/>
      <c r="D20" s="53"/>
      <c r="E20" s="48" t="s">
        <v>38</v>
      </c>
      <c r="F20" s="47"/>
      <c r="G20" s="47"/>
      <c r="H20" s="47"/>
      <c r="I20" s="47"/>
      <c r="J20" s="47"/>
      <c r="K20" s="161">
        <v>81299.02</v>
      </c>
      <c r="L20" s="139">
        <v>0</v>
      </c>
      <c r="M20" s="32">
        <v>81299.02</v>
      </c>
      <c r="N20" s="61"/>
      <c r="O20" s="139">
        <v>0</v>
      </c>
      <c r="P20" s="32">
        <v>81299</v>
      </c>
      <c r="Q20" s="97"/>
      <c r="R20" s="32"/>
    </row>
    <row r="21" spans="1:18">
      <c r="A21" s="35" t="s">
        <v>39</v>
      </c>
      <c r="B21" s="41" t="s">
        <v>40</v>
      </c>
      <c r="C21" s="82"/>
      <c r="D21" s="53"/>
      <c r="E21" s="48" t="s">
        <v>41</v>
      </c>
      <c r="F21" s="47"/>
      <c r="G21" s="47"/>
      <c r="H21" s="47"/>
      <c r="I21" s="47"/>
      <c r="J21" s="47"/>
      <c r="K21" s="161">
        <v>78780.479999999996</v>
      </c>
      <c r="L21" s="139">
        <v>0</v>
      </c>
      <c r="M21" s="32">
        <v>78780.479999999996</v>
      </c>
      <c r="N21" s="61"/>
      <c r="O21" s="139">
        <v>0</v>
      </c>
      <c r="P21" s="32">
        <v>78780</v>
      </c>
      <c r="Q21" s="97"/>
      <c r="R21" s="32"/>
    </row>
    <row r="22" spans="1:18">
      <c r="A22" s="35" t="s">
        <v>42</v>
      </c>
      <c r="B22" s="41" t="s">
        <v>43</v>
      </c>
      <c r="C22" s="82"/>
      <c r="D22" s="53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3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295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326"/>
      <c r="E25" s="46" t="s">
        <v>49</v>
      </c>
      <c r="F25" s="47"/>
      <c r="G25" s="47"/>
      <c r="H25" s="47"/>
      <c r="I25" s="47"/>
      <c r="J25" s="47"/>
      <c r="K25" s="163">
        <v>112276094.80000003</v>
      </c>
      <c r="L25" s="146">
        <v>0</v>
      </c>
      <c r="M25" s="147">
        <v>112276095</v>
      </c>
      <c r="N25" s="62"/>
      <c r="O25" s="147">
        <v>19786256</v>
      </c>
      <c r="P25" s="147">
        <v>132062351</v>
      </c>
      <c r="Q25" s="61"/>
      <c r="R25" s="32"/>
    </row>
    <row r="26" spans="1:18" s="30" customFormat="1" ht="7.5" customHeight="1">
      <c r="A26" s="36"/>
      <c r="B26" s="43"/>
      <c r="C26" s="80"/>
      <c r="D26" s="295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295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295"/>
      <c r="E28" s="48" t="s">
        <v>21</v>
      </c>
      <c r="F28" s="54"/>
      <c r="G28" s="47"/>
      <c r="H28" s="47"/>
      <c r="I28" s="47"/>
      <c r="J28" s="47"/>
      <c r="K28" s="161">
        <v>31355640.25</v>
      </c>
      <c r="L28" s="148">
        <v>0</v>
      </c>
      <c r="M28" s="32">
        <v>31355640.25</v>
      </c>
      <c r="N28" s="61"/>
      <c r="O28" s="139">
        <v>0</v>
      </c>
      <c r="P28" s="32">
        <v>31355640</v>
      </c>
      <c r="Q28" s="97"/>
      <c r="R28" s="32"/>
    </row>
    <row r="29" spans="1:18">
      <c r="A29" s="35" t="s">
        <v>52</v>
      </c>
      <c r="B29" s="42" t="s">
        <v>18</v>
      </c>
      <c r="C29" s="78"/>
      <c r="D29" s="295"/>
      <c r="E29" s="48" t="s">
        <v>23</v>
      </c>
      <c r="F29" s="54"/>
      <c r="G29" s="47"/>
      <c r="H29" s="47"/>
      <c r="I29" s="47"/>
      <c r="J29" s="47"/>
      <c r="K29" s="161">
        <v>7096790.8399999999</v>
      </c>
      <c r="L29" s="139">
        <v>0</v>
      </c>
      <c r="M29" s="32">
        <v>7096790.8399999999</v>
      </c>
      <c r="N29" s="61"/>
      <c r="O29" s="139">
        <v>1120644</v>
      </c>
      <c r="P29" s="32">
        <v>8217435</v>
      </c>
      <c r="Q29" s="97"/>
      <c r="R29" s="32"/>
    </row>
    <row r="30" spans="1:18">
      <c r="A30" s="35" t="s">
        <v>53</v>
      </c>
      <c r="B30" s="41" t="s">
        <v>18</v>
      </c>
      <c r="C30" s="82"/>
      <c r="D30" s="295"/>
      <c r="E30" s="48" t="s">
        <v>25</v>
      </c>
      <c r="F30" s="54"/>
      <c r="G30" s="47"/>
      <c r="H30" s="47"/>
      <c r="I30" s="47"/>
      <c r="J30" s="47"/>
      <c r="K30" s="161">
        <v>15071981.780000001</v>
      </c>
      <c r="L30" s="139">
        <v>0</v>
      </c>
      <c r="M30" s="32">
        <v>15071981.780000001</v>
      </c>
      <c r="N30" s="61"/>
      <c r="O30" s="139">
        <v>21906089</v>
      </c>
      <c r="P30" s="32">
        <v>36978071</v>
      </c>
      <c r="Q30" s="97"/>
      <c r="R30" s="32"/>
    </row>
    <row r="31" spans="1:18">
      <c r="A31" s="149" t="s">
        <v>205</v>
      </c>
      <c r="B31" s="41" t="s">
        <v>18</v>
      </c>
      <c r="C31" s="82"/>
      <c r="D31" s="295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295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295"/>
      <c r="E33" s="48" t="s">
        <v>57</v>
      </c>
      <c r="F33" s="54"/>
      <c r="G33" s="47"/>
      <c r="H33" s="47"/>
      <c r="I33" s="47"/>
      <c r="J33" s="47"/>
      <c r="K33" s="161">
        <v>69350877.079999983</v>
      </c>
      <c r="L33" s="139">
        <v>0</v>
      </c>
      <c r="M33" s="32">
        <v>69350877.079999983</v>
      </c>
      <c r="N33" s="61"/>
      <c r="O33" s="139">
        <v>5824368</v>
      </c>
      <c r="P33" s="32">
        <v>75175245</v>
      </c>
      <c r="Q33" s="97"/>
      <c r="R33" s="32"/>
    </row>
    <row r="34" spans="1:18">
      <c r="A34" s="35" t="s">
        <v>58</v>
      </c>
      <c r="B34" s="42" t="s">
        <v>18</v>
      </c>
      <c r="C34" s="78"/>
      <c r="D34" s="295"/>
      <c r="E34" s="48" t="s">
        <v>59</v>
      </c>
      <c r="F34" s="54"/>
      <c r="G34" s="47"/>
      <c r="H34" s="47"/>
      <c r="I34" s="47"/>
      <c r="J34" s="47"/>
      <c r="K34" s="161">
        <v>15880681.810000001</v>
      </c>
      <c r="L34" s="139">
        <v>0</v>
      </c>
      <c r="M34" s="32">
        <v>15880681.810000001</v>
      </c>
      <c r="N34" s="61"/>
      <c r="O34" s="139">
        <v>3277981</v>
      </c>
      <c r="P34" s="32">
        <v>19158663</v>
      </c>
      <c r="Q34" s="97"/>
      <c r="R34" s="32"/>
    </row>
    <row r="35" spans="1:18">
      <c r="A35" s="35" t="s">
        <v>60</v>
      </c>
      <c r="B35" s="42" t="s">
        <v>61</v>
      </c>
      <c r="C35" s="78"/>
      <c r="D35" s="295"/>
      <c r="E35" s="48" t="s">
        <v>47</v>
      </c>
      <c r="F35" s="54"/>
      <c r="G35" s="47"/>
      <c r="H35" s="47"/>
      <c r="I35" s="47"/>
      <c r="J35" s="47"/>
      <c r="K35" s="162">
        <v>3637750.93</v>
      </c>
      <c r="L35" s="144">
        <v>0</v>
      </c>
      <c r="M35" s="145">
        <v>3637750.93</v>
      </c>
      <c r="N35" s="61"/>
      <c r="O35" s="144">
        <v>0</v>
      </c>
      <c r="P35" s="145">
        <v>3637751</v>
      </c>
      <c r="Q35" s="97"/>
      <c r="R35" s="32"/>
    </row>
    <row r="36" spans="1:18" s="30" customFormat="1" ht="7.5" customHeight="1">
      <c r="A36" s="36"/>
      <c r="B36" s="43"/>
      <c r="C36" s="80"/>
      <c r="D36" s="295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40"/>
      <c r="E37" s="46" t="s">
        <v>63</v>
      </c>
      <c r="F37" s="54"/>
      <c r="G37" s="47"/>
      <c r="H37" s="47"/>
      <c r="I37" s="47"/>
      <c r="J37" s="47"/>
      <c r="K37" s="164">
        <v>142393722.69</v>
      </c>
      <c r="L37" s="146">
        <v>0</v>
      </c>
      <c r="M37" s="69">
        <v>142393723</v>
      </c>
      <c r="N37" s="61"/>
      <c r="O37" s="69">
        <v>32129082</v>
      </c>
      <c r="P37" s="69">
        <v>174522805</v>
      </c>
      <c r="Q37" s="61"/>
      <c r="R37" s="32"/>
    </row>
    <row r="38" spans="1:18" s="30" customFormat="1" ht="7.5" customHeight="1">
      <c r="A38" s="36"/>
      <c r="B38" s="43"/>
      <c r="C38" s="80"/>
      <c r="D38" s="295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40" t="s">
        <v>64</v>
      </c>
      <c r="E39" s="48"/>
      <c r="F39" s="54"/>
      <c r="G39" s="47"/>
      <c r="H39" s="47"/>
      <c r="I39" s="47"/>
      <c r="J39" s="47"/>
      <c r="K39" s="166">
        <v>254669817.49000001</v>
      </c>
      <c r="L39" s="150">
        <v>0</v>
      </c>
      <c r="M39" s="94">
        <v>254669818</v>
      </c>
      <c r="N39" s="67"/>
      <c r="O39" s="17">
        <v>51915338</v>
      </c>
      <c r="P39" s="17">
        <v>306585156</v>
      </c>
      <c r="Q39" s="88"/>
      <c r="R39" s="116"/>
    </row>
    <row r="40" spans="1:18" ht="13.5" thickTop="1">
      <c r="B40" s="42"/>
      <c r="C40" s="78"/>
      <c r="D40" s="340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41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41" t="s">
        <v>177</v>
      </c>
      <c r="E43" s="130"/>
      <c r="F43" s="131"/>
      <c r="G43" s="27"/>
      <c r="H43" s="27"/>
      <c r="I43" s="27"/>
      <c r="J43" s="27"/>
      <c r="K43" s="161">
        <v>14689694.060000001</v>
      </c>
      <c r="L43" s="138">
        <v>0</v>
      </c>
      <c r="M43" s="32">
        <v>14689694.060000001</v>
      </c>
      <c r="N43" s="61"/>
      <c r="O43" s="139">
        <v>0</v>
      </c>
      <c r="P43" s="32">
        <v>14689694</v>
      </c>
      <c r="Q43" s="88"/>
      <c r="R43" s="116"/>
    </row>
    <row r="44" spans="1:18">
      <c r="A44" s="35" t="s">
        <v>186</v>
      </c>
      <c r="B44" s="42" t="s">
        <v>187</v>
      </c>
      <c r="C44" s="78"/>
      <c r="D44" s="341" t="s">
        <v>178</v>
      </c>
      <c r="E44" s="130"/>
      <c r="F44" s="131"/>
      <c r="G44" s="27"/>
      <c r="H44" s="27"/>
      <c r="I44" s="27"/>
      <c r="J44" s="27"/>
      <c r="K44" s="161">
        <v>2400069.27</v>
      </c>
      <c r="L44" s="138">
        <v>0</v>
      </c>
      <c r="M44" s="32">
        <v>2400069.27</v>
      </c>
      <c r="N44" s="61"/>
      <c r="O44" s="139">
        <v>0</v>
      </c>
      <c r="P44" s="32">
        <v>2400069</v>
      </c>
      <c r="Q44" s="88"/>
      <c r="R44" s="116"/>
    </row>
    <row r="45" spans="1:18">
      <c r="A45" s="35" t="s">
        <v>237</v>
      </c>
      <c r="B45" s="42" t="s">
        <v>238</v>
      </c>
      <c r="C45" s="78"/>
      <c r="D45" s="342" t="s">
        <v>239</v>
      </c>
      <c r="E45" s="167"/>
      <c r="F45" s="168"/>
      <c r="G45" s="169"/>
      <c r="H45" s="169"/>
      <c r="I45" s="169"/>
      <c r="J45" s="170"/>
      <c r="K45" s="161">
        <v>86730</v>
      </c>
      <c r="L45" s="138">
        <v>0</v>
      </c>
      <c r="M45" s="32">
        <v>86730</v>
      </c>
      <c r="N45" s="61"/>
      <c r="O45" s="139">
        <v>0</v>
      </c>
      <c r="P45" s="32">
        <v>86730</v>
      </c>
      <c r="Q45" s="88"/>
      <c r="R45" s="116"/>
    </row>
    <row r="46" spans="1:18">
      <c r="B46" s="42"/>
      <c r="C46" s="78"/>
      <c r="D46" s="341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29" t="s">
        <v>68</v>
      </c>
      <c r="E48" s="130"/>
      <c r="F48" s="131"/>
      <c r="G48" s="27"/>
      <c r="H48" s="27"/>
      <c r="I48" s="27"/>
      <c r="J48" s="27"/>
      <c r="K48" s="171">
        <v>17176493.330000002</v>
      </c>
      <c r="L48" s="153">
        <v>0</v>
      </c>
      <c r="M48" s="134">
        <v>17176493</v>
      </c>
      <c r="N48" s="133"/>
      <c r="O48" s="134">
        <v>0</v>
      </c>
      <c r="P48" s="134">
        <v>17176493</v>
      </c>
      <c r="Q48" s="88"/>
      <c r="R48" s="116"/>
    </row>
    <row r="49" spans="1:18" s="30" customFormat="1" ht="14.25" thickTop="1" thickBot="1">
      <c r="A49" s="36"/>
      <c r="B49" s="43"/>
      <c r="C49" s="80"/>
      <c r="D49" s="329" t="s">
        <v>69</v>
      </c>
      <c r="E49" s="130"/>
      <c r="F49" s="131"/>
      <c r="G49" s="27"/>
      <c r="H49" s="27"/>
      <c r="I49" s="27"/>
      <c r="J49" s="27"/>
      <c r="K49" s="171">
        <v>271846310.81999999</v>
      </c>
      <c r="L49" s="153">
        <v>0</v>
      </c>
      <c r="M49" s="134">
        <v>271846311</v>
      </c>
      <c r="N49" s="133"/>
      <c r="O49" s="134">
        <v>51915338</v>
      </c>
      <c r="P49" s="17">
        <v>323761649</v>
      </c>
      <c r="Q49" s="71"/>
      <c r="R49" s="110"/>
    </row>
    <row r="50" spans="1:18" s="30" customFormat="1" ht="13.5" thickTop="1">
      <c r="A50" s="36"/>
      <c r="B50" s="43"/>
      <c r="C50" s="80"/>
      <c r="D50" s="295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40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295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295"/>
      <c r="E53" s="48" t="s">
        <v>74</v>
      </c>
      <c r="F53" s="48"/>
      <c r="G53" s="48"/>
      <c r="H53" s="48"/>
      <c r="I53" s="48"/>
      <c r="J53" s="48"/>
      <c r="K53" s="172">
        <v>1826593.3300000003</v>
      </c>
      <c r="L53" s="138">
        <v>0</v>
      </c>
      <c r="M53" s="154">
        <v>1826593.3300000003</v>
      </c>
      <c r="N53" s="143"/>
      <c r="O53" s="141">
        <v>15351</v>
      </c>
      <c r="P53" s="32">
        <v>1841944</v>
      </c>
      <c r="Q53" s="81"/>
      <c r="R53" s="124"/>
    </row>
    <row r="54" spans="1:18">
      <c r="A54" s="35" t="s">
        <v>75</v>
      </c>
      <c r="B54" s="42" t="s">
        <v>76</v>
      </c>
      <c r="C54" s="78"/>
      <c r="D54" s="295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295"/>
      <c r="E55" s="48" t="s">
        <v>80</v>
      </c>
      <c r="F55" s="48"/>
      <c r="G55" s="48"/>
      <c r="H55" s="48"/>
      <c r="I55" s="48"/>
      <c r="J55" s="48"/>
      <c r="K55" s="161">
        <v>4557762.33</v>
      </c>
      <c r="L55" s="138">
        <v>0</v>
      </c>
      <c r="M55" s="32">
        <v>4557762.33</v>
      </c>
      <c r="N55" s="62"/>
      <c r="O55" s="139">
        <v>0</v>
      </c>
      <c r="P55" s="32">
        <v>4557762</v>
      </c>
      <c r="Q55" s="97"/>
      <c r="R55" s="32"/>
    </row>
    <row r="56" spans="1:18">
      <c r="A56" s="35" t="s">
        <v>81</v>
      </c>
      <c r="B56" s="42" t="s">
        <v>82</v>
      </c>
      <c r="C56" s="78"/>
      <c r="D56" s="295"/>
      <c r="E56" s="48" t="s">
        <v>83</v>
      </c>
      <c r="F56" s="48"/>
      <c r="G56" s="48"/>
      <c r="H56" s="48"/>
      <c r="I56" s="48"/>
      <c r="J56" s="48"/>
      <c r="K56" s="161">
        <v>434231.1</v>
      </c>
      <c r="L56" s="138">
        <v>0</v>
      </c>
      <c r="M56" s="32">
        <v>434231.1</v>
      </c>
      <c r="N56" s="62"/>
      <c r="O56" s="139">
        <v>0</v>
      </c>
      <c r="P56" s="32">
        <v>434231</v>
      </c>
      <c r="Q56" s="97"/>
      <c r="R56" s="32"/>
    </row>
    <row r="57" spans="1:18">
      <c r="A57" s="35" t="s">
        <v>84</v>
      </c>
      <c r="B57" s="42" t="s">
        <v>85</v>
      </c>
      <c r="C57" s="78"/>
      <c r="D57" s="295"/>
      <c r="E57" s="48" t="s">
        <v>86</v>
      </c>
      <c r="F57" s="48"/>
      <c r="G57" s="48"/>
      <c r="H57" s="48"/>
      <c r="I57" s="48"/>
      <c r="J57" s="48"/>
      <c r="K57" s="161">
        <v>17254.71</v>
      </c>
      <c r="L57" s="138">
        <v>0</v>
      </c>
      <c r="M57" s="32">
        <v>17254.71</v>
      </c>
      <c r="N57" s="62"/>
      <c r="O57" s="139">
        <v>0</v>
      </c>
      <c r="P57" s="32">
        <v>17255</v>
      </c>
      <c r="Q57" s="97"/>
      <c r="R57" s="32"/>
    </row>
    <row r="58" spans="1:18">
      <c r="A58" s="35" t="s">
        <v>87</v>
      </c>
      <c r="B58" s="42" t="s">
        <v>88</v>
      </c>
      <c r="C58" s="78"/>
      <c r="D58" s="295"/>
      <c r="E58" s="48" t="s">
        <v>89</v>
      </c>
      <c r="F58" s="48"/>
      <c r="G58" s="48"/>
      <c r="H58" s="48"/>
      <c r="I58" s="48"/>
      <c r="J58" s="48"/>
      <c r="K58" s="161">
        <v>9514.5400000000009</v>
      </c>
      <c r="L58" s="138">
        <v>0</v>
      </c>
      <c r="M58" s="32">
        <v>9514.5400000000009</v>
      </c>
      <c r="N58" s="62"/>
      <c r="O58" s="139">
        <v>0</v>
      </c>
      <c r="P58" s="32">
        <v>9515</v>
      </c>
      <c r="Q58" s="97"/>
      <c r="R58" s="32"/>
    </row>
    <row r="59" spans="1:18">
      <c r="A59" s="35" t="s">
        <v>90</v>
      </c>
      <c r="B59" s="42" t="s">
        <v>91</v>
      </c>
      <c r="C59" s="78"/>
      <c r="D59" s="295"/>
      <c r="E59" s="130" t="s">
        <v>92</v>
      </c>
      <c r="F59" s="130"/>
      <c r="G59" s="130"/>
      <c r="H59" s="48"/>
      <c r="I59" s="48"/>
      <c r="J59" s="48"/>
      <c r="K59" s="161">
        <v>1458755.7800000003</v>
      </c>
      <c r="L59" s="138">
        <v>0</v>
      </c>
      <c r="M59" s="32">
        <v>1458755.7800000003</v>
      </c>
      <c r="N59" s="62"/>
      <c r="O59" s="139">
        <v>0</v>
      </c>
      <c r="P59" s="32">
        <v>1458756</v>
      </c>
      <c r="Q59" s="97"/>
      <c r="R59" s="32"/>
    </row>
    <row r="60" spans="1:18">
      <c r="A60" s="35" t="s">
        <v>93</v>
      </c>
      <c r="B60" s="42" t="s">
        <v>94</v>
      </c>
      <c r="C60" s="78"/>
      <c r="D60" s="295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267149</v>
      </c>
      <c r="P60" s="32">
        <v>267149</v>
      </c>
      <c r="Q60" s="97"/>
      <c r="R60" s="32"/>
    </row>
    <row r="61" spans="1:18">
      <c r="A61" s="35" t="s">
        <v>96</v>
      </c>
      <c r="B61" s="42">
        <v>33100</v>
      </c>
      <c r="C61" s="78"/>
      <c r="D61" s="295"/>
      <c r="E61" s="48" t="s">
        <v>97</v>
      </c>
      <c r="F61" s="48"/>
      <c r="G61" s="48"/>
      <c r="H61" s="48"/>
      <c r="I61" s="48"/>
      <c r="J61" s="48"/>
      <c r="K61" s="161">
        <v>68947755.950000003</v>
      </c>
      <c r="L61" s="138">
        <v>0</v>
      </c>
      <c r="M61" s="32">
        <v>68947755.950000003</v>
      </c>
      <c r="N61" s="62"/>
      <c r="O61" s="139">
        <v>0</v>
      </c>
      <c r="P61" s="32">
        <v>68947756</v>
      </c>
      <c r="Q61" s="97"/>
      <c r="R61" s="32"/>
    </row>
    <row r="62" spans="1:18">
      <c r="B62" s="42"/>
      <c r="C62" s="78"/>
      <c r="D62" s="295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295"/>
      <c r="E63" s="48"/>
      <c r="F63" s="48" t="s">
        <v>101</v>
      </c>
      <c r="G63" s="48"/>
      <c r="H63" s="48"/>
      <c r="I63" s="48"/>
      <c r="J63" s="48"/>
      <c r="K63" s="161">
        <v>595000</v>
      </c>
      <c r="L63" s="138">
        <v>0</v>
      </c>
      <c r="M63" s="32">
        <v>595000</v>
      </c>
      <c r="N63" s="62"/>
      <c r="O63" s="139">
        <v>0</v>
      </c>
      <c r="P63" s="32">
        <v>595000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295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295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295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295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295"/>
      <c r="E68" s="48"/>
      <c r="F68" s="48" t="s">
        <v>115</v>
      </c>
      <c r="G68" s="48"/>
      <c r="H68" s="48"/>
      <c r="I68" s="48"/>
      <c r="J68" s="48"/>
      <c r="K68" s="161">
        <v>722270.32000000007</v>
      </c>
      <c r="L68" s="138">
        <v>0</v>
      </c>
      <c r="M68" s="32">
        <v>722270.32000000007</v>
      </c>
      <c r="N68" s="65"/>
      <c r="O68" s="139">
        <v>0</v>
      </c>
      <c r="P68" s="32">
        <v>722270</v>
      </c>
      <c r="Q68" s="97"/>
      <c r="R68" s="32"/>
    </row>
    <row r="69" spans="1:18">
      <c r="A69" s="35" t="s">
        <v>188</v>
      </c>
      <c r="B69" s="42" t="s">
        <v>189</v>
      </c>
      <c r="C69" s="78"/>
      <c r="D69" s="295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295"/>
      <c r="E70" s="48"/>
      <c r="F70" s="48" t="s">
        <v>180</v>
      </c>
      <c r="G70" s="48"/>
      <c r="H70" s="48"/>
      <c r="I70" s="48"/>
      <c r="J70" s="48"/>
      <c r="K70" s="161">
        <v>315078.7</v>
      </c>
      <c r="L70" s="138">
        <v>0</v>
      </c>
      <c r="M70" s="32">
        <v>315078.7</v>
      </c>
      <c r="N70" s="65"/>
      <c r="O70" s="139">
        <v>0</v>
      </c>
      <c r="P70" s="32">
        <v>315079</v>
      </c>
      <c r="Q70" s="97"/>
      <c r="R70" s="32"/>
    </row>
    <row r="71" spans="1:18">
      <c r="A71" s="35" t="s">
        <v>240</v>
      </c>
      <c r="B71" s="42" t="s">
        <v>241</v>
      </c>
      <c r="C71" s="78"/>
      <c r="D71" s="295"/>
      <c r="E71" s="48"/>
      <c r="F71" s="167" t="s">
        <v>242</v>
      </c>
      <c r="G71" s="167"/>
      <c r="H71" s="167"/>
      <c r="I71" s="167"/>
      <c r="J71" s="173"/>
      <c r="K71" s="161">
        <v>86730</v>
      </c>
      <c r="L71" s="138">
        <v>0</v>
      </c>
      <c r="M71" s="32">
        <v>86730</v>
      </c>
      <c r="N71" s="65"/>
      <c r="O71" s="139">
        <v>0</v>
      </c>
      <c r="P71" s="32">
        <v>86730</v>
      </c>
      <c r="Q71" s="97"/>
      <c r="R71" s="32"/>
    </row>
    <row r="72" spans="1:18">
      <c r="A72" s="35" t="s">
        <v>116</v>
      </c>
      <c r="B72" s="42" t="s">
        <v>103</v>
      </c>
      <c r="C72" s="78"/>
      <c r="D72" s="295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295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295"/>
      <c r="E74" s="46" t="s">
        <v>119</v>
      </c>
      <c r="F74" s="48"/>
      <c r="G74" s="48"/>
      <c r="H74" s="48"/>
      <c r="I74" s="48"/>
      <c r="J74" s="48"/>
      <c r="K74" s="174">
        <v>78970946.760000005</v>
      </c>
      <c r="L74" s="158">
        <v>0</v>
      </c>
      <c r="M74" s="17">
        <v>78970947</v>
      </c>
      <c r="N74" s="62"/>
      <c r="O74" s="17">
        <v>282500</v>
      </c>
      <c r="P74" s="17">
        <v>79253447</v>
      </c>
      <c r="Q74" s="61"/>
      <c r="R74" s="32"/>
    </row>
    <row r="75" spans="1:18" s="30" customFormat="1" ht="13.5" thickTop="1">
      <c r="A75" s="36"/>
      <c r="B75" s="43"/>
      <c r="C75" s="80"/>
      <c r="D75" s="295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213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295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8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40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295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295"/>
      <c r="E84" s="48" t="s">
        <v>101</v>
      </c>
      <c r="F84" s="48"/>
      <c r="G84" s="48"/>
      <c r="H84" s="48"/>
      <c r="I84" s="48"/>
      <c r="J84" s="48"/>
      <c r="K84" s="172">
        <v>6645000</v>
      </c>
      <c r="L84" s="138">
        <v>0</v>
      </c>
      <c r="M84" s="154">
        <v>6645000</v>
      </c>
      <c r="N84" s="143"/>
      <c r="O84" s="141">
        <v>0</v>
      </c>
      <c r="P84" s="32">
        <v>6645000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295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295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295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295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295"/>
      <c r="E89" s="48" t="s">
        <v>115</v>
      </c>
      <c r="F89" s="48"/>
      <c r="G89" s="48"/>
      <c r="H89" s="48"/>
      <c r="I89" s="48"/>
      <c r="J89" s="48"/>
      <c r="K89" s="161">
        <v>9281680.209999999</v>
      </c>
      <c r="L89" s="138">
        <v>0</v>
      </c>
      <c r="M89" s="32">
        <v>9281680.209999999</v>
      </c>
      <c r="N89" s="62"/>
      <c r="O89" s="139">
        <v>0</v>
      </c>
      <c r="P89" s="32">
        <v>9281680</v>
      </c>
      <c r="Q89" s="97"/>
      <c r="R89" s="32"/>
    </row>
    <row r="90" spans="1:18">
      <c r="A90" s="76" t="s">
        <v>192</v>
      </c>
      <c r="B90" s="78" t="s">
        <v>193</v>
      </c>
      <c r="C90" s="78"/>
      <c r="D90" s="295"/>
      <c r="E90" s="48" t="s">
        <v>179</v>
      </c>
      <c r="F90" s="48"/>
      <c r="G90" s="48"/>
      <c r="H90" s="48"/>
      <c r="I90" s="48"/>
      <c r="J90" s="48"/>
      <c r="K90" s="161">
        <v>26539794</v>
      </c>
      <c r="L90" s="138">
        <v>0</v>
      </c>
      <c r="M90" s="32">
        <v>26539794</v>
      </c>
      <c r="N90" s="62"/>
      <c r="O90" s="139">
        <v>0</v>
      </c>
      <c r="P90" s="32">
        <v>26539794</v>
      </c>
      <c r="Q90" s="97"/>
      <c r="R90" s="32"/>
    </row>
    <row r="91" spans="1:18">
      <c r="A91" s="76" t="s">
        <v>194</v>
      </c>
      <c r="B91" s="78" t="s">
        <v>195</v>
      </c>
      <c r="C91" s="78"/>
      <c r="D91" s="295"/>
      <c r="E91" s="48" t="s">
        <v>180</v>
      </c>
      <c r="F91" s="48"/>
      <c r="G91" s="48"/>
      <c r="H91" s="48"/>
      <c r="I91" s="48"/>
      <c r="J91" s="48"/>
      <c r="K91" s="161">
        <v>11396172.300000001</v>
      </c>
      <c r="L91" s="138">
        <v>0</v>
      </c>
      <c r="M91" s="32">
        <v>11396172.300000001</v>
      </c>
      <c r="N91" s="62"/>
      <c r="O91" s="139">
        <v>0</v>
      </c>
      <c r="P91" s="32">
        <v>11396172</v>
      </c>
      <c r="Q91" s="97"/>
      <c r="R91" s="32"/>
    </row>
    <row r="92" spans="1:18">
      <c r="A92" s="76" t="s">
        <v>133</v>
      </c>
      <c r="B92" s="78" t="s">
        <v>125</v>
      </c>
      <c r="C92" s="78"/>
      <c r="D92" s="295"/>
      <c r="E92" s="167" t="s">
        <v>134</v>
      </c>
      <c r="F92" s="167"/>
      <c r="G92" s="167"/>
      <c r="H92" s="167"/>
      <c r="I92" s="167"/>
      <c r="J92" s="173"/>
      <c r="K92" s="161">
        <v>1248623</v>
      </c>
      <c r="L92" s="138">
        <v>0</v>
      </c>
      <c r="M92" s="32">
        <v>1248623</v>
      </c>
      <c r="N92" s="65"/>
      <c r="O92" s="139">
        <v>0</v>
      </c>
      <c r="P92" s="32">
        <v>1248623</v>
      </c>
      <c r="Q92" s="97"/>
      <c r="R92" s="32"/>
    </row>
    <row r="93" spans="1:18">
      <c r="A93" s="76" t="s">
        <v>135</v>
      </c>
      <c r="B93" s="78" t="s">
        <v>125</v>
      </c>
      <c r="C93" s="78"/>
      <c r="D93" s="295"/>
      <c r="E93" s="48" t="s">
        <v>117</v>
      </c>
      <c r="F93" s="48"/>
      <c r="G93" s="48"/>
      <c r="H93" s="48"/>
      <c r="I93" s="48"/>
      <c r="J93" s="48"/>
      <c r="K93" s="162">
        <v>18709732.710000001</v>
      </c>
      <c r="L93" s="151">
        <v>0</v>
      </c>
      <c r="M93" s="145">
        <v>18709732.710000001</v>
      </c>
      <c r="N93" s="62"/>
      <c r="O93" s="144">
        <v>1051784</v>
      </c>
      <c r="P93" s="145">
        <v>19761517</v>
      </c>
      <c r="Q93" s="97"/>
      <c r="R93" s="32"/>
    </row>
    <row r="94" spans="1:18" s="30" customFormat="1" ht="7.5" customHeight="1">
      <c r="A94" s="79"/>
      <c r="B94" s="80"/>
      <c r="C94" s="80"/>
      <c r="D94" s="295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295"/>
      <c r="E95" s="46" t="s">
        <v>137</v>
      </c>
      <c r="F95" s="48"/>
      <c r="G95" s="48"/>
      <c r="H95" s="48"/>
      <c r="I95" s="48"/>
      <c r="J95" s="48"/>
      <c r="K95" s="93">
        <v>73821002.219999999</v>
      </c>
      <c r="L95" s="69">
        <v>0</v>
      </c>
      <c r="M95" s="93">
        <v>73821002</v>
      </c>
      <c r="N95" s="62"/>
      <c r="O95" s="93">
        <v>1051784</v>
      </c>
      <c r="P95" s="93">
        <v>74872786</v>
      </c>
      <c r="Q95" s="61"/>
      <c r="R95" s="32"/>
    </row>
    <row r="96" spans="1:18" s="30" customFormat="1" ht="7.5" customHeight="1">
      <c r="A96" s="79"/>
      <c r="B96" s="80"/>
      <c r="C96" s="80"/>
      <c r="D96" s="295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40" t="s">
        <v>138</v>
      </c>
      <c r="E97" s="48"/>
      <c r="F97" s="48"/>
      <c r="G97" s="48"/>
      <c r="H97" s="48"/>
      <c r="I97" s="48"/>
      <c r="J97" s="48"/>
      <c r="K97" s="175">
        <v>152791948.98000002</v>
      </c>
      <c r="L97" s="159">
        <v>0</v>
      </c>
      <c r="M97" s="94">
        <v>152791949</v>
      </c>
      <c r="N97" s="67"/>
      <c r="O97" s="17">
        <v>1334284</v>
      </c>
      <c r="P97" s="17">
        <v>154126233</v>
      </c>
      <c r="Q97" s="61"/>
      <c r="R97" s="32"/>
    </row>
    <row r="98" spans="1:18" ht="13.5" thickTop="1">
      <c r="A98" s="25"/>
      <c r="B98" s="78"/>
      <c r="C98" s="78"/>
      <c r="D98" s="340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41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41" t="s">
        <v>181</v>
      </c>
      <c r="E101" s="130"/>
      <c r="F101" s="131"/>
      <c r="G101" s="27"/>
      <c r="H101" s="27"/>
      <c r="I101" s="27"/>
      <c r="J101" s="27"/>
      <c r="K101" s="161">
        <v>1841952</v>
      </c>
      <c r="L101" s="138">
        <v>0</v>
      </c>
      <c r="M101" s="32">
        <v>1841952</v>
      </c>
      <c r="N101" s="62"/>
      <c r="O101" s="139">
        <v>0</v>
      </c>
      <c r="P101" s="32">
        <v>1841952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41" t="s">
        <v>182</v>
      </c>
      <c r="E102" s="130"/>
      <c r="F102" s="131"/>
      <c r="G102" s="27"/>
      <c r="H102" s="27"/>
      <c r="I102" s="27"/>
      <c r="J102" s="27"/>
      <c r="K102" s="161">
        <v>1233646</v>
      </c>
      <c r="L102" s="138">
        <v>0</v>
      </c>
      <c r="M102" s="32">
        <v>1233646</v>
      </c>
      <c r="N102" s="62"/>
      <c r="O102" s="139">
        <v>0</v>
      </c>
      <c r="P102" s="32">
        <v>1233646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42" t="s">
        <v>245</v>
      </c>
      <c r="E103" s="167"/>
      <c r="F103" s="168"/>
      <c r="G103" s="169"/>
      <c r="H103" s="169"/>
      <c r="I103" s="169"/>
      <c r="J103" s="170"/>
      <c r="K103" s="161">
        <v>43908</v>
      </c>
      <c r="L103" s="138">
        <v>0</v>
      </c>
      <c r="M103" s="32">
        <v>43908</v>
      </c>
      <c r="N103" s="62"/>
      <c r="O103" s="139">
        <v>0</v>
      </c>
      <c r="P103" s="32">
        <v>43908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42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2294009</v>
      </c>
      <c r="P104" s="32">
        <v>2294009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41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29" t="s">
        <v>142</v>
      </c>
      <c r="E107" s="130"/>
      <c r="F107" s="131"/>
      <c r="G107" s="27"/>
      <c r="H107" s="27"/>
      <c r="I107" s="27"/>
      <c r="J107" s="27"/>
      <c r="K107" s="176">
        <v>3119506</v>
      </c>
      <c r="L107" s="153">
        <v>0</v>
      </c>
      <c r="M107" s="134">
        <v>3119506</v>
      </c>
      <c r="N107" s="133"/>
      <c r="O107" s="134">
        <v>2294009</v>
      </c>
      <c r="P107" s="18">
        <v>5413515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05"/>
      <c r="F108" s="305"/>
      <c r="G108" s="305"/>
      <c r="H108" s="305"/>
      <c r="I108" s="305"/>
      <c r="J108" s="27"/>
      <c r="K108" s="176">
        <v>155911454.98000002</v>
      </c>
      <c r="L108" s="134">
        <v>0</v>
      </c>
      <c r="M108" s="134">
        <v>155911455</v>
      </c>
      <c r="N108" s="133"/>
      <c r="O108" s="134">
        <v>3628293</v>
      </c>
      <c r="P108" s="134">
        <v>159539748</v>
      </c>
      <c r="Q108" s="88"/>
      <c r="R108" s="116"/>
    </row>
    <row r="109" spans="1:18" s="30" customFormat="1" ht="13.5" thickTop="1">
      <c r="A109" s="79"/>
      <c r="B109" s="80"/>
      <c r="C109" s="80"/>
      <c r="D109" s="295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40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295" t="s">
        <v>146</v>
      </c>
      <c r="E111" s="48"/>
      <c r="F111" s="48"/>
      <c r="G111" s="48"/>
      <c r="H111" s="48"/>
      <c r="I111" s="48"/>
      <c r="J111" s="48"/>
      <c r="K111" s="161">
        <v>77991558.890000001</v>
      </c>
      <c r="L111" s="138">
        <v>0</v>
      </c>
      <c r="M111" s="32">
        <v>77991558.890000001</v>
      </c>
      <c r="N111" s="62"/>
      <c r="O111" s="139">
        <v>9102349</v>
      </c>
      <c r="P111" s="32">
        <v>87093908</v>
      </c>
      <c r="Q111" s="81"/>
      <c r="R111" s="124"/>
    </row>
    <row r="112" spans="1:18">
      <c r="A112" s="76"/>
      <c r="B112" s="78"/>
      <c r="C112" s="78"/>
      <c r="D112" s="295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295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295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27565000</v>
      </c>
      <c r="P114" s="32">
        <v>27565000</v>
      </c>
      <c r="Q114" s="97"/>
      <c r="R114" s="32"/>
    </row>
    <row r="115" spans="1:18">
      <c r="A115" s="76"/>
      <c r="B115" s="78"/>
      <c r="C115" s="78"/>
      <c r="D115" s="295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295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295"/>
      <c r="E117" s="48"/>
      <c r="F117" s="48" t="s">
        <v>157</v>
      </c>
      <c r="G117" s="48"/>
      <c r="H117" s="48"/>
      <c r="I117" s="48"/>
      <c r="J117" s="48"/>
      <c r="K117" s="161">
        <v>2021303.9000000001</v>
      </c>
      <c r="L117" s="138">
        <v>0</v>
      </c>
      <c r="M117" s="32">
        <v>2021303.9000000001</v>
      </c>
      <c r="N117" s="62"/>
      <c r="O117" s="139">
        <v>0</v>
      </c>
      <c r="P117" s="32">
        <v>2021304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295"/>
      <c r="E118" s="48"/>
      <c r="F118" s="48" t="s">
        <v>159</v>
      </c>
      <c r="G118" s="48"/>
      <c r="H118" s="48"/>
      <c r="I118" s="48"/>
      <c r="J118" s="48"/>
      <c r="K118" s="161">
        <v>0</v>
      </c>
      <c r="L118" s="138">
        <v>0</v>
      </c>
      <c r="M118" s="32">
        <v>0</v>
      </c>
      <c r="N118" s="62"/>
      <c r="O118" s="139">
        <v>2918188</v>
      </c>
      <c r="P118" s="32">
        <v>2918188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295"/>
      <c r="E119" s="48"/>
      <c r="F119" s="48" t="s">
        <v>161</v>
      </c>
      <c r="G119" s="48"/>
      <c r="H119" s="48"/>
      <c r="I119" s="48"/>
      <c r="J119" s="48"/>
      <c r="K119" s="161">
        <v>41007790.25</v>
      </c>
      <c r="L119" s="138">
        <v>0</v>
      </c>
      <c r="M119" s="32">
        <v>41007790.25</v>
      </c>
      <c r="N119" s="62"/>
      <c r="O119" s="139">
        <v>0</v>
      </c>
      <c r="P119" s="32">
        <v>41007790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295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295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7115070</v>
      </c>
      <c r="P121" s="32">
        <v>7115070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295" t="s">
        <v>169</v>
      </c>
      <c r="E122" s="48"/>
      <c r="F122" s="48"/>
      <c r="G122" s="48"/>
      <c r="H122" s="48"/>
      <c r="I122" s="48"/>
      <c r="J122" s="48"/>
      <c r="K122" s="162">
        <v>-5085797.2</v>
      </c>
      <c r="L122" s="151">
        <v>0</v>
      </c>
      <c r="M122" s="145">
        <v>-5085797.2</v>
      </c>
      <c r="N122" s="62"/>
      <c r="O122" s="160">
        <v>1586438</v>
      </c>
      <c r="P122" s="145">
        <v>-3499359</v>
      </c>
      <c r="Q122" s="97"/>
      <c r="R122" s="32"/>
    </row>
    <row r="123" spans="1:18" s="30" customFormat="1" ht="9" customHeight="1">
      <c r="A123" s="36"/>
      <c r="B123" s="43"/>
      <c r="C123" s="80"/>
      <c r="D123" s="295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40" t="s">
        <v>171</v>
      </c>
      <c r="E124" s="48"/>
      <c r="F124" s="48"/>
      <c r="G124" s="48"/>
      <c r="H124" s="48"/>
      <c r="I124" s="48"/>
      <c r="J124" s="48"/>
      <c r="K124" s="175">
        <v>115934855.84</v>
      </c>
      <c r="L124" s="159">
        <v>0</v>
      </c>
      <c r="M124" s="94">
        <v>115934856</v>
      </c>
      <c r="N124" s="67"/>
      <c r="O124" s="94">
        <v>48287045</v>
      </c>
      <c r="P124" s="94">
        <v>164221901</v>
      </c>
      <c r="Q124" s="61"/>
      <c r="R124" s="32"/>
    </row>
    <row r="125" spans="1:18" s="30" customFormat="1" ht="9" customHeight="1" thickTop="1">
      <c r="A125" s="36"/>
      <c r="B125" s="43"/>
      <c r="C125" s="80"/>
      <c r="D125" s="295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29" t="s">
        <v>172</v>
      </c>
      <c r="E126" s="306"/>
      <c r="F126" s="306"/>
      <c r="G126" s="306"/>
      <c r="H126" s="306"/>
      <c r="I126" s="306"/>
      <c r="J126" s="130"/>
      <c r="K126" s="176">
        <v>271846310.82000005</v>
      </c>
      <c r="L126" s="153">
        <v>0</v>
      </c>
      <c r="M126" s="134">
        <v>271846311</v>
      </c>
      <c r="N126" s="133"/>
      <c r="O126" s="134">
        <v>51915338</v>
      </c>
      <c r="P126" s="134">
        <v>323761649</v>
      </c>
      <c r="Q126" s="88"/>
      <c r="R126" s="116"/>
    </row>
    <row r="127" spans="1:18" s="30" customFormat="1" ht="9" customHeight="1" thickTop="1">
      <c r="A127" s="36"/>
      <c r="B127" s="43"/>
      <c r="C127" s="80"/>
      <c r="D127" s="295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43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1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 t="s">
        <v>251</v>
      </c>
      <c r="N132" s="104"/>
      <c r="O132" s="104"/>
      <c r="P132" s="104"/>
      <c r="Q132" s="104"/>
      <c r="R132" s="104"/>
    </row>
    <row r="133" spans="1:18">
      <c r="M133" s="11" t="s">
        <v>252</v>
      </c>
      <c r="N133" s="104"/>
      <c r="O133" s="104"/>
      <c r="P133" s="104"/>
      <c r="Q133" s="104"/>
      <c r="R133" s="104"/>
    </row>
    <row r="134" spans="1:18">
      <c r="M134" s="11" t="s">
        <v>253</v>
      </c>
      <c r="N134" s="104"/>
      <c r="O134" s="104"/>
      <c r="P134" s="104"/>
      <c r="Q134" s="104"/>
      <c r="R134" s="104"/>
    </row>
    <row r="135" spans="1:18">
      <c r="M135" s="104" t="s">
        <v>254</v>
      </c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399" priority="7" operator="notEqual">
      <formula>0</formula>
    </cfRule>
    <cfRule type="containsBlanks" dxfId="398" priority="8">
      <formula>LEN(TRIM(K12))=0</formula>
    </cfRule>
  </conditionalFormatting>
  <conditionalFormatting sqref="O105">
    <cfRule type="cellIs" dxfId="397" priority="81" operator="notEqual">
      <formula>0</formula>
    </cfRule>
    <cfRule type="containsBlanks" dxfId="396" priority="82">
      <formula>LEN(TRIM(O105))=0</formula>
    </cfRule>
  </conditionalFormatting>
  <conditionalFormatting sqref="K11">
    <cfRule type="cellIs" dxfId="395" priority="57" operator="notEqual">
      <formula>0</formula>
    </cfRule>
    <cfRule type="containsBlanks" dxfId="394" priority="58">
      <formula>LEN(TRIM(K11))=0</formula>
    </cfRule>
  </conditionalFormatting>
  <conditionalFormatting sqref="P28:P35">
    <cfRule type="cellIs" dxfId="393" priority="49" operator="notEqual">
      <formula>0</formula>
    </cfRule>
    <cfRule type="containsBlanks" dxfId="392" priority="50">
      <formula>LEN(TRIM(P28))=0</formula>
    </cfRule>
  </conditionalFormatting>
  <conditionalFormatting sqref="P42:P46">
    <cfRule type="cellIs" dxfId="391" priority="47" operator="notEqual">
      <formula>0</formula>
    </cfRule>
    <cfRule type="containsBlanks" dxfId="390" priority="48">
      <formula>LEN(TRIM(P42))=0</formula>
    </cfRule>
  </conditionalFormatting>
  <conditionalFormatting sqref="P53:P61">
    <cfRule type="cellIs" dxfId="389" priority="45" operator="notEqual">
      <formula>0</formula>
    </cfRule>
    <cfRule type="containsBlanks" dxfId="388" priority="46">
      <formula>LEN(TRIM(P53))=0</formula>
    </cfRule>
  </conditionalFormatting>
  <conditionalFormatting sqref="P63:P72">
    <cfRule type="cellIs" dxfId="387" priority="43" operator="notEqual">
      <formula>0</formula>
    </cfRule>
    <cfRule type="containsBlanks" dxfId="386" priority="44">
      <formula>LEN(TRIM(P63))=0</formula>
    </cfRule>
  </conditionalFormatting>
  <conditionalFormatting sqref="P84:P93">
    <cfRule type="cellIs" dxfId="385" priority="41" operator="notEqual">
      <formula>0</formula>
    </cfRule>
    <cfRule type="containsBlanks" dxfId="384" priority="42">
      <formula>LEN(TRIM(P84))=0</formula>
    </cfRule>
  </conditionalFormatting>
  <conditionalFormatting sqref="P100:P105">
    <cfRule type="cellIs" dxfId="383" priority="39" operator="notEqual">
      <formula>0</formula>
    </cfRule>
    <cfRule type="containsBlanks" dxfId="382" priority="40">
      <formula>LEN(TRIM(P100))=0</formula>
    </cfRule>
  </conditionalFormatting>
  <conditionalFormatting sqref="P114">
    <cfRule type="cellIs" dxfId="381" priority="35" operator="notEqual">
      <formula>0</formula>
    </cfRule>
    <cfRule type="containsBlanks" dxfId="380" priority="36">
      <formula>LEN(TRIM(P114))=0</formula>
    </cfRule>
  </conditionalFormatting>
  <conditionalFormatting sqref="P116:P121">
    <cfRule type="cellIs" dxfId="379" priority="33" operator="notEqual">
      <formula>0</formula>
    </cfRule>
    <cfRule type="containsBlanks" dxfId="378" priority="34">
      <formula>LEN(TRIM(P116))=0</formula>
    </cfRule>
  </conditionalFormatting>
  <conditionalFormatting sqref="P122">
    <cfRule type="cellIs" dxfId="377" priority="31" operator="notEqual">
      <formula>0</formula>
    </cfRule>
    <cfRule type="containsBlanks" dxfId="376" priority="32">
      <formula>LEN(TRIM(P122))=0</formula>
    </cfRule>
  </conditionalFormatting>
  <conditionalFormatting sqref="P12:P22">
    <cfRule type="cellIs" dxfId="375" priority="29" operator="notEqual">
      <formula>0</formula>
    </cfRule>
    <cfRule type="containsBlanks" dxfId="374" priority="30">
      <formula>LEN(TRIM(P12))=0</formula>
    </cfRule>
  </conditionalFormatting>
  <conditionalFormatting sqref="P23">
    <cfRule type="cellIs" dxfId="373" priority="27" operator="notEqual">
      <formula>0</formula>
    </cfRule>
    <cfRule type="containsBlanks" dxfId="372" priority="28">
      <formula>LEN(TRIM(P23))=0</formula>
    </cfRule>
  </conditionalFormatting>
  <conditionalFormatting sqref="M12">
    <cfRule type="cellIs" dxfId="371" priority="25" operator="notEqual">
      <formula>0</formula>
    </cfRule>
    <cfRule type="containsBlanks" dxfId="370" priority="26">
      <formula>LEN(TRIM(M12))=0</formula>
    </cfRule>
  </conditionalFormatting>
  <conditionalFormatting sqref="L13:L22">
    <cfRule type="cellIs" dxfId="369" priority="23" operator="notEqual">
      <formula>0</formula>
    </cfRule>
    <cfRule type="containsBlanks" dxfId="368" priority="24">
      <formula>LEN(TRIM(L13))=0</formula>
    </cfRule>
  </conditionalFormatting>
  <conditionalFormatting sqref="L23">
    <cfRule type="cellIs" dxfId="367" priority="21" operator="notEqual">
      <formula>0</formula>
    </cfRule>
    <cfRule type="containsBlanks" dxfId="366" priority="22">
      <formula>LEN(TRIM(L23))=0</formula>
    </cfRule>
  </conditionalFormatting>
  <conditionalFormatting sqref="L29:L35">
    <cfRule type="cellIs" dxfId="365" priority="19" operator="notEqual">
      <formula>0</formula>
    </cfRule>
    <cfRule type="containsBlanks" dxfId="364" priority="20">
      <formula>LEN(TRIM(L29))=0</formula>
    </cfRule>
  </conditionalFormatting>
  <conditionalFormatting sqref="O104">
    <cfRule type="cellIs" dxfId="363" priority="17" operator="notEqual">
      <formula>0</formula>
    </cfRule>
    <cfRule type="containsBlanks" dxfId="362" priority="18">
      <formula>LEN(TRIM(O104))=0</formula>
    </cfRule>
  </conditionalFormatting>
  <conditionalFormatting sqref="K28:K35 K13:K23 K53:K72">
    <cfRule type="cellIs" dxfId="361" priority="15" operator="notEqual">
      <formula>0</formula>
    </cfRule>
    <cfRule type="containsBlanks" dxfId="360" priority="16">
      <formula>LEN(TRIM(K13))=0</formula>
    </cfRule>
  </conditionalFormatting>
  <conditionalFormatting sqref="K100:K105">
    <cfRule type="cellIs" dxfId="359" priority="1" operator="notEqual">
      <formula>0</formula>
    </cfRule>
    <cfRule type="containsBlanks" dxfId="358" priority="2">
      <formula>LEN(TRIM(K100))=0</formula>
    </cfRule>
  </conditionalFormatting>
  <conditionalFormatting sqref="O114 M114 O12:O23 M111 O116:O121 O111 O84:O93 M84:M93 M116:M122 M28:M35 O28:O35 M13:M23 O53:O72 M53:M72">
    <cfRule type="cellIs" dxfId="357" priority="108" operator="notEqual">
      <formula>0</formula>
    </cfRule>
    <cfRule type="containsBlanks" dxfId="356" priority="109">
      <formula>LEN(TRIM(M12))=0</formula>
    </cfRule>
  </conditionalFormatting>
  <conditionalFormatting sqref="O12">
    <cfRule type="cellIs" dxfId="355" priority="107" operator="notEqual">
      <formula>O25</formula>
    </cfRule>
  </conditionalFormatting>
  <conditionalFormatting sqref="M53">
    <cfRule type="cellIs" dxfId="354" priority="106" operator="notEqual">
      <formula>M74</formula>
    </cfRule>
  </conditionalFormatting>
  <conditionalFormatting sqref="O53">
    <cfRule type="cellIs" dxfId="353" priority="105" operator="notEqual">
      <formula>O74</formula>
    </cfRule>
  </conditionalFormatting>
  <conditionalFormatting sqref="M84:M91">
    <cfRule type="cellIs" dxfId="352" priority="104" operator="notEqual">
      <formula>M95</formula>
    </cfRule>
  </conditionalFormatting>
  <conditionalFormatting sqref="O84">
    <cfRule type="cellIs" dxfId="351" priority="103" operator="notEqual">
      <formula>O97</formula>
    </cfRule>
  </conditionalFormatting>
  <conditionalFormatting sqref="M130 O130">
    <cfRule type="cellIs" dxfId="350" priority="93" operator="notEqual">
      <formula>0</formula>
    </cfRule>
    <cfRule type="cellIs" dxfId="349" priority="94" operator="equal">
      <formula>0</formula>
    </cfRule>
  </conditionalFormatting>
  <conditionalFormatting sqref="P62">
    <cfRule type="cellIs" dxfId="348" priority="87" operator="notEqual">
      <formula>0</formula>
    </cfRule>
    <cfRule type="containsBlanks" dxfId="347" priority="88">
      <formula>LEN(TRIM(P62))=0</formula>
    </cfRule>
  </conditionalFormatting>
  <conditionalFormatting sqref="P130">
    <cfRule type="cellIs" dxfId="346" priority="85" operator="notEqual">
      <formula>0</formula>
    </cfRule>
    <cfRule type="cellIs" dxfId="345" priority="86" operator="equal">
      <formula>0</formula>
    </cfRule>
  </conditionalFormatting>
  <conditionalFormatting sqref="M46 O46">
    <cfRule type="cellIs" dxfId="344" priority="83" operator="notEqual">
      <formula>0</formula>
    </cfRule>
    <cfRule type="containsBlanks" dxfId="343" priority="84">
      <formula>LEN(TRIM(M46))=0</formula>
    </cfRule>
  </conditionalFormatting>
  <conditionalFormatting sqref="O42:O45 M42:M45">
    <cfRule type="cellIs" dxfId="342" priority="79" operator="notEqual">
      <formula>0</formula>
    </cfRule>
    <cfRule type="containsBlanks" dxfId="341" priority="80">
      <formula>LEN(TRIM(M42))=0</formula>
    </cfRule>
  </conditionalFormatting>
  <conditionalFormatting sqref="O100:O103 M100:M105">
    <cfRule type="cellIs" dxfId="340" priority="77" operator="notEqual">
      <formula>0</formula>
    </cfRule>
    <cfRule type="containsBlanks" dxfId="339" priority="78">
      <formula>LEN(TRIM(M100))=0</formula>
    </cfRule>
  </conditionalFormatting>
  <conditionalFormatting sqref="K11">
    <cfRule type="cellIs" dxfId="338" priority="56" operator="notEqual">
      <formula>K24</formula>
    </cfRule>
  </conditionalFormatting>
  <conditionalFormatting sqref="K130">
    <cfRule type="cellIs" dxfId="337" priority="54" operator="notEqual">
      <formula>0</formula>
    </cfRule>
    <cfRule type="cellIs" dxfId="336" priority="55" operator="equal">
      <formula>0</formula>
    </cfRule>
  </conditionalFormatting>
  <conditionalFormatting sqref="L130">
    <cfRule type="cellIs" dxfId="335" priority="52" operator="notEqual">
      <formula>0</formula>
    </cfRule>
    <cfRule type="cellIs" dxfId="334" priority="53" operator="equal">
      <formula>0</formula>
    </cfRule>
  </conditionalFormatting>
  <conditionalFormatting sqref="M13:M23">
    <cfRule type="cellIs" dxfId="333" priority="51" operator="notEqual">
      <formula>M26</formula>
    </cfRule>
  </conditionalFormatting>
  <conditionalFormatting sqref="P111">
    <cfRule type="cellIs" dxfId="332" priority="37" operator="notEqual">
      <formula>0</formula>
    </cfRule>
    <cfRule type="containsBlanks" dxfId="331" priority="38">
      <formula>LEN(TRIM(P111))=0</formula>
    </cfRule>
  </conditionalFormatting>
  <conditionalFormatting sqref="M92:M93">
    <cfRule type="cellIs" dxfId="330" priority="110" operator="notEqual">
      <formula>M105</formula>
    </cfRule>
  </conditionalFormatting>
  <conditionalFormatting sqref="K53">
    <cfRule type="cellIs" dxfId="329" priority="14" operator="notEqual">
      <formula>K74</formula>
    </cfRule>
  </conditionalFormatting>
  <conditionalFormatting sqref="K46">
    <cfRule type="cellIs" dxfId="328" priority="12" operator="notEqual">
      <formula>0</formula>
    </cfRule>
    <cfRule type="containsBlanks" dxfId="327" priority="13">
      <formula>LEN(TRIM(K46))=0</formula>
    </cfRule>
  </conditionalFormatting>
  <conditionalFormatting sqref="K42:K45">
    <cfRule type="cellIs" dxfId="326" priority="10" operator="notEqual">
      <formula>0</formula>
    </cfRule>
    <cfRule type="containsBlanks" dxfId="325" priority="11">
      <formula>LEN(TRIM(K42))=0</formula>
    </cfRule>
  </conditionalFormatting>
  <conditionalFormatting sqref="K13:K23">
    <cfRule type="cellIs" dxfId="324" priority="9" operator="notEqual">
      <formula>K26</formula>
    </cfRule>
  </conditionalFormatting>
  <conditionalFormatting sqref="K114 K111 K84:K93 K116:K122">
    <cfRule type="cellIs" dxfId="323" priority="4" operator="notEqual">
      <formula>0</formula>
    </cfRule>
    <cfRule type="containsBlanks" dxfId="322" priority="5">
      <formula>LEN(TRIM(K84))=0</formula>
    </cfRule>
  </conditionalFormatting>
  <conditionalFormatting sqref="K84:K91">
    <cfRule type="cellIs" dxfId="321" priority="3" operator="notEqual">
      <formula>K95</formula>
    </cfRule>
  </conditionalFormatting>
  <conditionalFormatting sqref="K92:K93">
    <cfRule type="cellIs" dxfId="32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.8554687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58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212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295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40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295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3"/>
      <c r="E12" s="48" t="s">
        <v>19</v>
      </c>
      <c r="F12" s="47"/>
      <c r="G12" s="47"/>
      <c r="H12" s="47"/>
      <c r="I12" s="47"/>
      <c r="J12" s="47"/>
      <c r="K12" s="161">
        <v>11460520</v>
      </c>
      <c r="L12" s="142">
        <v>0</v>
      </c>
      <c r="M12" s="32">
        <v>11460520</v>
      </c>
      <c r="N12" s="143"/>
      <c r="O12" s="141">
        <v>259036</v>
      </c>
      <c r="P12" s="32">
        <v>11719556</v>
      </c>
      <c r="Q12" s="81"/>
      <c r="R12" s="124"/>
    </row>
    <row r="13" spans="1:18">
      <c r="A13" s="35" t="s">
        <v>20</v>
      </c>
      <c r="B13" s="41" t="s">
        <v>18</v>
      </c>
      <c r="C13" s="82"/>
      <c r="D13" s="53"/>
      <c r="E13" s="48" t="s">
        <v>21</v>
      </c>
      <c r="F13" s="47"/>
      <c r="G13" s="47"/>
      <c r="H13" s="47"/>
      <c r="I13" s="47"/>
      <c r="J13" s="47"/>
      <c r="K13" s="161">
        <v>5026014</v>
      </c>
      <c r="L13" s="139">
        <v>0</v>
      </c>
      <c r="M13" s="32">
        <v>5026014</v>
      </c>
      <c r="N13" s="61"/>
      <c r="O13" s="139">
        <v>1880719</v>
      </c>
      <c r="P13" s="32">
        <v>6906733</v>
      </c>
      <c r="Q13" s="97"/>
      <c r="R13" s="32"/>
    </row>
    <row r="14" spans="1:18">
      <c r="A14" s="35" t="s">
        <v>22</v>
      </c>
      <c r="B14" s="41" t="s">
        <v>18</v>
      </c>
      <c r="C14" s="82"/>
      <c r="D14" s="53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3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3"/>
      <c r="E16" s="48" t="s">
        <v>27</v>
      </c>
      <c r="F16" s="47"/>
      <c r="G16" s="47"/>
      <c r="H16" s="47"/>
      <c r="I16" s="47"/>
      <c r="J16" s="47"/>
      <c r="K16" s="161">
        <v>7709365</v>
      </c>
      <c r="L16" s="139">
        <v>0</v>
      </c>
      <c r="M16" s="32">
        <v>7709365</v>
      </c>
      <c r="N16" s="61"/>
      <c r="O16" s="139">
        <v>867086</v>
      </c>
      <c r="P16" s="32">
        <v>8576451</v>
      </c>
      <c r="Q16" s="97"/>
      <c r="R16" s="32"/>
    </row>
    <row r="17" spans="1:18">
      <c r="A17" s="35" t="s">
        <v>28</v>
      </c>
      <c r="B17" s="41" t="s">
        <v>18</v>
      </c>
      <c r="C17" s="82"/>
      <c r="D17" s="53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326"/>
      <c r="E18" s="48" t="s">
        <v>32</v>
      </c>
      <c r="F18" s="47"/>
      <c r="G18" s="47"/>
      <c r="H18" s="47"/>
      <c r="I18" s="47"/>
      <c r="J18" s="47"/>
      <c r="K18" s="161">
        <v>14515538</v>
      </c>
      <c r="L18" s="139">
        <v>0</v>
      </c>
      <c r="M18" s="32">
        <v>14515538</v>
      </c>
      <c r="N18" s="61"/>
      <c r="O18" s="139">
        <v>0</v>
      </c>
      <c r="P18" s="32">
        <v>14515538</v>
      </c>
      <c r="Q18" s="97"/>
      <c r="R18" s="32"/>
    </row>
    <row r="19" spans="1:18">
      <c r="A19" s="35" t="s">
        <v>33</v>
      </c>
      <c r="B19" s="42" t="s">
        <v>34</v>
      </c>
      <c r="C19" s="78"/>
      <c r="D19" s="326"/>
      <c r="E19" s="48" t="s">
        <v>35</v>
      </c>
      <c r="F19" s="47"/>
      <c r="G19" s="47"/>
      <c r="H19" s="47"/>
      <c r="I19" s="47"/>
      <c r="J19" s="47"/>
      <c r="K19" s="161">
        <v>218016</v>
      </c>
      <c r="L19" s="139">
        <v>0</v>
      </c>
      <c r="M19" s="32">
        <v>218016</v>
      </c>
      <c r="N19" s="61"/>
      <c r="O19" s="139">
        <v>608016</v>
      </c>
      <c r="P19" s="32">
        <v>826032</v>
      </c>
      <c r="Q19" s="97"/>
      <c r="R19" s="32"/>
    </row>
    <row r="20" spans="1:18">
      <c r="A20" s="35" t="s">
        <v>36</v>
      </c>
      <c r="B20" s="41" t="s">
        <v>37</v>
      </c>
      <c r="C20" s="82"/>
      <c r="D20" s="53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3"/>
      <c r="E21" s="48" t="s">
        <v>41</v>
      </c>
      <c r="F21" s="47"/>
      <c r="G21" s="47"/>
      <c r="H21" s="47"/>
      <c r="I21" s="47"/>
      <c r="J21" s="47"/>
      <c r="K21" s="161">
        <v>362779</v>
      </c>
      <c r="L21" s="139">
        <v>0</v>
      </c>
      <c r="M21" s="32">
        <v>362779</v>
      </c>
      <c r="N21" s="61"/>
      <c r="O21" s="139">
        <v>0</v>
      </c>
      <c r="P21" s="32">
        <v>362779</v>
      </c>
      <c r="Q21" s="97"/>
      <c r="R21" s="32"/>
    </row>
    <row r="22" spans="1:18">
      <c r="A22" s="35" t="s">
        <v>42</v>
      </c>
      <c r="B22" s="41" t="s">
        <v>43</v>
      </c>
      <c r="C22" s="82"/>
      <c r="D22" s="53"/>
      <c r="E22" s="48" t="s">
        <v>44</v>
      </c>
      <c r="F22" s="47"/>
      <c r="G22" s="47"/>
      <c r="H22" s="47"/>
      <c r="I22" s="47"/>
      <c r="J22" s="47"/>
      <c r="K22" s="161">
        <v>17403</v>
      </c>
      <c r="L22" s="139">
        <v>0</v>
      </c>
      <c r="M22" s="32">
        <v>17403</v>
      </c>
      <c r="N22" s="61"/>
      <c r="O22" s="139">
        <v>0</v>
      </c>
      <c r="P22" s="32">
        <v>17403</v>
      </c>
      <c r="Q22" s="97"/>
      <c r="R22" s="32"/>
    </row>
    <row r="23" spans="1:18">
      <c r="A23" s="35" t="s">
        <v>45</v>
      </c>
      <c r="B23" s="41" t="s">
        <v>46</v>
      </c>
      <c r="C23" s="82"/>
      <c r="D23" s="53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295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326"/>
      <c r="E25" s="46" t="s">
        <v>49</v>
      </c>
      <c r="F25" s="47"/>
      <c r="G25" s="47"/>
      <c r="H25" s="47"/>
      <c r="I25" s="47"/>
      <c r="J25" s="47"/>
      <c r="K25" s="163">
        <v>39309635</v>
      </c>
      <c r="L25" s="146">
        <v>0</v>
      </c>
      <c r="M25" s="147">
        <v>39309635</v>
      </c>
      <c r="N25" s="62"/>
      <c r="O25" s="147">
        <v>3614857</v>
      </c>
      <c r="P25" s="147">
        <v>42924492</v>
      </c>
      <c r="Q25" s="61"/>
      <c r="R25" s="32"/>
    </row>
    <row r="26" spans="1:18" s="30" customFormat="1" ht="7.5" customHeight="1">
      <c r="A26" s="36"/>
      <c r="B26" s="43"/>
      <c r="C26" s="80"/>
      <c r="D26" s="295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295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295"/>
      <c r="E28" s="48" t="s">
        <v>21</v>
      </c>
      <c r="F28" s="54"/>
      <c r="G28" s="47"/>
      <c r="H28" s="47"/>
      <c r="I28" s="47"/>
      <c r="J28" s="47"/>
      <c r="K28" s="161">
        <v>16529985</v>
      </c>
      <c r="L28" s="148">
        <v>0</v>
      </c>
      <c r="M28" s="32">
        <v>16529985</v>
      </c>
      <c r="N28" s="61"/>
      <c r="O28" s="139">
        <v>0</v>
      </c>
      <c r="P28" s="32">
        <v>16529985</v>
      </c>
      <c r="Q28" s="97"/>
      <c r="R28" s="32"/>
    </row>
    <row r="29" spans="1:18">
      <c r="A29" s="35" t="s">
        <v>52</v>
      </c>
      <c r="B29" s="42" t="s">
        <v>18</v>
      </c>
      <c r="C29" s="78"/>
      <c r="D29" s="295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1271141</v>
      </c>
      <c r="P29" s="32">
        <v>1271141</v>
      </c>
      <c r="Q29" s="97"/>
      <c r="R29" s="32"/>
    </row>
    <row r="30" spans="1:18">
      <c r="A30" s="35" t="s">
        <v>53</v>
      </c>
      <c r="B30" s="41" t="s">
        <v>18</v>
      </c>
      <c r="C30" s="82"/>
      <c r="D30" s="295"/>
      <c r="E30" s="48" t="s">
        <v>25</v>
      </c>
      <c r="F30" s="54"/>
      <c r="G30" s="47"/>
      <c r="H30" s="47"/>
      <c r="I30" s="47"/>
      <c r="J30" s="47"/>
      <c r="K30" s="161">
        <v>17546</v>
      </c>
      <c r="L30" s="139">
        <v>0</v>
      </c>
      <c r="M30" s="32">
        <v>17546</v>
      </c>
      <c r="N30" s="61"/>
      <c r="O30" s="139">
        <v>19991420</v>
      </c>
      <c r="P30" s="32">
        <v>20008966</v>
      </c>
      <c r="Q30" s="97"/>
      <c r="R30" s="32"/>
    </row>
    <row r="31" spans="1:18">
      <c r="A31" s="149" t="s">
        <v>205</v>
      </c>
      <c r="B31" s="41" t="s">
        <v>18</v>
      </c>
      <c r="C31" s="82"/>
      <c r="D31" s="295"/>
      <c r="E31" s="48" t="s">
        <v>41</v>
      </c>
      <c r="F31" s="54"/>
      <c r="G31" s="47"/>
      <c r="H31" s="47"/>
      <c r="I31" s="47"/>
      <c r="J31" s="47"/>
      <c r="K31" s="161">
        <v>50805</v>
      </c>
      <c r="L31" s="139">
        <v>0</v>
      </c>
      <c r="M31" s="32">
        <v>50805</v>
      </c>
      <c r="N31" s="61"/>
      <c r="O31" s="139">
        <v>0</v>
      </c>
      <c r="P31" s="32">
        <v>50805</v>
      </c>
      <c r="Q31" s="97"/>
      <c r="R31" s="32"/>
    </row>
    <row r="32" spans="1:18">
      <c r="A32" s="35" t="s">
        <v>54</v>
      </c>
      <c r="B32" s="41" t="s">
        <v>18</v>
      </c>
      <c r="C32" s="82"/>
      <c r="D32" s="295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295"/>
      <c r="E33" s="48" t="s">
        <v>57</v>
      </c>
      <c r="F33" s="54"/>
      <c r="G33" s="47"/>
      <c r="H33" s="47"/>
      <c r="I33" s="47"/>
      <c r="J33" s="47"/>
      <c r="K33" s="161">
        <v>151699527</v>
      </c>
      <c r="L33" s="139">
        <v>0</v>
      </c>
      <c r="M33" s="32">
        <v>151699527</v>
      </c>
      <c r="N33" s="61"/>
      <c r="O33" s="139">
        <v>1984612</v>
      </c>
      <c r="P33" s="32">
        <v>153684139</v>
      </c>
      <c r="Q33" s="97"/>
      <c r="R33" s="32"/>
    </row>
    <row r="34" spans="1:18">
      <c r="A34" s="35" t="s">
        <v>58</v>
      </c>
      <c r="B34" s="42" t="s">
        <v>18</v>
      </c>
      <c r="C34" s="78"/>
      <c r="D34" s="295"/>
      <c r="E34" s="48" t="s">
        <v>59</v>
      </c>
      <c r="F34" s="54"/>
      <c r="G34" s="47"/>
      <c r="H34" s="47"/>
      <c r="I34" s="47"/>
      <c r="J34" s="47"/>
      <c r="K34" s="161">
        <v>37392689</v>
      </c>
      <c r="L34" s="139">
        <v>0</v>
      </c>
      <c r="M34" s="32">
        <v>37392689</v>
      </c>
      <c r="N34" s="61"/>
      <c r="O34" s="139">
        <v>3328049</v>
      </c>
      <c r="P34" s="32">
        <v>40720738</v>
      </c>
      <c r="Q34" s="97"/>
      <c r="R34" s="32"/>
    </row>
    <row r="35" spans="1:18">
      <c r="A35" s="35" t="s">
        <v>60</v>
      </c>
      <c r="B35" s="42" t="s">
        <v>61</v>
      </c>
      <c r="C35" s="78"/>
      <c r="D35" s="295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2597740</v>
      </c>
      <c r="P35" s="145">
        <v>2597740</v>
      </c>
      <c r="Q35" s="97"/>
      <c r="R35" s="32"/>
    </row>
    <row r="36" spans="1:18" s="30" customFormat="1" ht="7.5" customHeight="1">
      <c r="A36" s="36"/>
      <c r="B36" s="43"/>
      <c r="C36" s="80"/>
      <c r="D36" s="295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40"/>
      <c r="E37" s="46" t="s">
        <v>63</v>
      </c>
      <c r="F37" s="54"/>
      <c r="G37" s="47"/>
      <c r="H37" s="47"/>
      <c r="I37" s="47"/>
      <c r="J37" s="47"/>
      <c r="K37" s="164">
        <v>205690552</v>
      </c>
      <c r="L37" s="146">
        <v>0</v>
      </c>
      <c r="M37" s="69">
        <v>205690552</v>
      </c>
      <c r="N37" s="61"/>
      <c r="O37" s="69">
        <v>29172962</v>
      </c>
      <c r="P37" s="69">
        <v>234863514</v>
      </c>
      <c r="Q37" s="61"/>
      <c r="R37" s="32"/>
    </row>
    <row r="38" spans="1:18" s="30" customFormat="1" ht="7.5" customHeight="1">
      <c r="A38" s="36"/>
      <c r="B38" s="43"/>
      <c r="C38" s="80"/>
      <c r="D38" s="295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40" t="s">
        <v>64</v>
      </c>
      <c r="E39" s="48"/>
      <c r="F39" s="54"/>
      <c r="G39" s="47"/>
      <c r="H39" s="47"/>
      <c r="I39" s="47"/>
      <c r="J39" s="47"/>
      <c r="K39" s="166">
        <v>245000187</v>
      </c>
      <c r="L39" s="150">
        <v>0</v>
      </c>
      <c r="M39" s="94">
        <v>245000187</v>
      </c>
      <c r="N39" s="67"/>
      <c r="O39" s="17">
        <v>32787819</v>
      </c>
      <c r="P39" s="17">
        <v>277788006</v>
      </c>
      <c r="Q39" s="88"/>
      <c r="R39" s="116"/>
    </row>
    <row r="40" spans="1:18" ht="13.5" thickTop="1">
      <c r="B40" s="42"/>
      <c r="C40" s="78"/>
      <c r="D40" s="340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41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41" t="s">
        <v>177</v>
      </c>
      <c r="E43" s="130"/>
      <c r="F43" s="131"/>
      <c r="G43" s="27"/>
      <c r="H43" s="27"/>
      <c r="I43" s="27"/>
      <c r="J43" s="27"/>
      <c r="K43" s="161">
        <v>15296672</v>
      </c>
      <c r="L43" s="138">
        <v>0</v>
      </c>
      <c r="M43" s="32">
        <v>15296672</v>
      </c>
      <c r="N43" s="61"/>
      <c r="O43" s="139">
        <v>0</v>
      </c>
      <c r="P43" s="32">
        <v>15296672</v>
      </c>
      <c r="Q43" s="88"/>
      <c r="R43" s="116"/>
    </row>
    <row r="44" spans="1:18">
      <c r="A44" s="35" t="s">
        <v>186</v>
      </c>
      <c r="B44" s="42" t="s">
        <v>187</v>
      </c>
      <c r="C44" s="78"/>
      <c r="D44" s="341" t="s">
        <v>178</v>
      </c>
      <c r="E44" s="130"/>
      <c r="F44" s="131"/>
      <c r="G44" s="27"/>
      <c r="H44" s="27"/>
      <c r="I44" s="27"/>
      <c r="J44" s="27"/>
      <c r="K44" s="161">
        <v>2834457</v>
      </c>
      <c r="L44" s="138">
        <v>0</v>
      </c>
      <c r="M44" s="32">
        <v>2834457</v>
      </c>
      <c r="N44" s="61"/>
      <c r="O44" s="139">
        <v>0</v>
      </c>
      <c r="P44" s="32">
        <v>2834457</v>
      </c>
      <c r="Q44" s="88"/>
      <c r="R44" s="116"/>
    </row>
    <row r="45" spans="1:18">
      <c r="A45" s="35" t="s">
        <v>237</v>
      </c>
      <c r="B45" s="42" t="s">
        <v>238</v>
      </c>
      <c r="C45" s="78"/>
      <c r="D45" s="342" t="s">
        <v>239</v>
      </c>
      <c r="E45" s="167"/>
      <c r="F45" s="168"/>
      <c r="G45" s="169"/>
      <c r="H45" s="169"/>
      <c r="I45" s="169"/>
      <c r="J45" s="170"/>
      <c r="K45" s="161">
        <v>83294</v>
      </c>
      <c r="L45" s="138">
        <v>0</v>
      </c>
      <c r="M45" s="32">
        <v>83294</v>
      </c>
      <c r="N45" s="61"/>
      <c r="O45" s="139">
        <v>0</v>
      </c>
      <c r="P45" s="32">
        <v>83294</v>
      </c>
      <c r="Q45" s="88"/>
      <c r="R45" s="116"/>
    </row>
    <row r="46" spans="1:18">
      <c r="B46" s="42"/>
      <c r="C46" s="78"/>
      <c r="D46" s="341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29" t="s">
        <v>68</v>
      </c>
      <c r="E48" s="130"/>
      <c r="F48" s="131"/>
      <c r="G48" s="27"/>
      <c r="H48" s="27"/>
      <c r="I48" s="27"/>
      <c r="J48" s="27"/>
      <c r="K48" s="171">
        <v>18214423</v>
      </c>
      <c r="L48" s="153">
        <v>0</v>
      </c>
      <c r="M48" s="134">
        <v>18214423</v>
      </c>
      <c r="N48" s="133"/>
      <c r="O48" s="134">
        <v>0</v>
      </c>
      <c r="P48" s="134">
        <v>18214423</v>
      </c>
      <c r="Q48" s="88"/>
      <c r="R48" s="116"/>
    </row>
    <row r="49" spans="1:18" s="30" customFormat="1" ht="14.25" thickTop="1" thickBot="1">
      <c r="A49" s="36"/>
      <c r="B49" s="43"/>
      <c r="C49" s="80"/>
      <c r="D49" s="329" t="s">
        <v>69</v>
      </c>
      <c r="E49" s="130"/>
      <c r="F49" s="131"/>
      <c r="G49" s="27"/>
      <c r="H49" s="27"/>
      <c r="I49" s="27"/>
      <c r="J49" s="27"/>
      <c r="K49" s="171">
        <v>263214610</v>
      </c>
      <c r="L49" s="153">
        <v>0</v>
      </c>
      <c r="M49" s="134">
        <v>263214610</v>
      </c>
      <c r="N49" s="133"/>
      <c r="O49" s="134">
        <v>32787819</v>
      </c>
      <c r="P49" s="17">
        <v>296002429</v>
      </c>
      <c r="Q49" s="71"/>
      <c r="R49" s="110"/>
    </row>
    <row r="50" spans="1:18" s="30" customFormat="1" ht="13.5" thickTop="1">
      <c r="A50" s="36"/>
      <c r="B50" s="43"/>
      <c r="C50" s="80"/>
      <c r="D50" s="295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40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295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295"/>
      <c r="E53" s="48" t="s">
        <v>74</v>
      </c>
      <c r="F53" s="48"/>
      <c r="G53" s="48"/>
      <c r="H53" s="48"/>
      <c r="I53" s="48"/>
      <c r="J53" s="48"/>
      <c r="K53" s="172">
        <v>3432397</v>
      </c>
      <c r="L53" s="138">
        <v>0</v>
      </c>
      <c r="M53" s="154">
        <v>3432397</v>
      </c>
      <c r="N53" s="143"/>
      <c r="O53" s="141">
        <v>4686</v>
      </c>
      <c r="P53" s="32">
        <v>3437083</v>
      </c>
      <c r="Q53" s="81"/>
      <c r="R53" s="124"/>
    </row>
    <row r="54" spans="1:18">
      <c r="A54" s="35" t="s">
        <v>75</v>
      </c>
      <c r="B54" s="42" t="s">
        <v>76</v>
      </c>
      <c r="C54" s="78"/>
      <c r="D54" s="295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295"/>
      <c r="E55" s="48" t="s">
        <v>80</v>
      </c>
      <c r="F55" s="48"/>
      <c r="G55" s="48"/>
      <c r="H55" s="48"/>
      <c r="I55" s="48"/>
      <c r="J55" s="48"/>
      <c r="K55" s="161">
        <v>1243708</v>
      </c>
      <c r="L55" s="138">
        <v>0</v>
      </c>
      <c r="M55" s="32">
        <v>1243708</v>
      </c>
      <c r="N55" s="62"/>
      <c r="O55" s="139">
        <v>0</v>
      </c>
      <c r="P55" s="32">
        <v>1243708</v>
      </c>
      <c r="Q55" s="97"/>
      <c r="R55" s="32"/>
    </row>
    <row r="56" spans="1:18">
      <c r="A56" s="35" t="s">
        <v>81</v>
      </c>
      <c r="B56" s="42" t="s">
        <v>82</v>
      </c>
      <c r="C56" s="78"/>
      <c r="D56" s="295"/>
      <c r="E56" s="48" t="s">
        <v>83</v>
      </c>
      <c r="F56" s="48"/>
      <c r="G56" s="48"/>
      <c r="H56" s="48"/>
      <c r="I56" s="48"/>
      <c r="J56" s="48"/>
      <c r="K56" s="161">
        <v>545825</v>
      </c>
      <c r="L56" s="138">
        <v>0</v>
      </c>
      <c r="M56" s="32">
        <v>545825</v>
      </c>
      <c r="N56" s="62"/>
      <c r="O56" s="139">
        <v>0</v>
      </c>
      <c r="P56" s="32">
        <v>545825</v>
      </c>
      <c r="Q56" s="97"/>
      <c r="R56" s="32"/>
    </row>
    <row r="57" spans="1:18">
      <c r="A57" s="35" t="s">
        <v>84</v>
      </c>
      <c r="B57" s="42" t="s">
        <v>85</v>
      </c>
      <c r="C57" s="78"/>
      <c r="D57" s="295"/>
      <c r="E57" s="48" t="s">
        <v>86</v>
      </c>
      <c r="F57" s="48"/>
      <c r="G57" s="48"/>
      <c r="H57" s="48"/>
      <c r="I57" s="48"/>
      <c r="J57" s="48"/>
      <c r="K57" s="161">
        <v>656</v>
      </c>
      <c r="L57" s="138">
        <v>0</v>
      </c>
      <c r="M57" s="32">
        <v>656</v>
      </c>
      <c r="N57" s="62"/>
      <c r="O57" s="139">
        <v>0</v>
      </c>
      <c r="P57" s="32">
        <v>656</v>
      </c>
      <c r="Q57" s="97"/>
      <c r="R57" s="32"/>
    </row>
    <row r="58" spans="1:18">
      <c r="A58" s="35" t="s">
        <v>87</v>
      </c>
      <c r="B58" s="42" t="s">
        <v>88</v>
      </c>
      <c r="C58" s="78"/>
      <c r="D58" s="295"/>
      <c r="E58" s="48" t="s">
        <v>89</v>
      </c>
      <c r="F58" s="48"/>
      <c r="G58" s="48"/>
      <c r="H58" s="48"/>
      <c r="I58" s="48"/>
      <c r="J58" s="48"/>
      <c r="K58" s="161">
        <v>608016</v>
      </c>
      <c r="L58" s="138">
        <v>0</v>
      </c>
      <c r="M58" s="32">
        <v>608016</v>
      </c>
      <c r="N58" s="62"/>
      <c r="O58" s="139">
        <v>218016</v>
      </c>
      <c r="P58" s="32">
        <v>826032</v>
      </c>
      <c r="Q58" s="97"/>
      <c r="R58" s="32"/>
    </row>
    <row r="59" spans="1:18">
      <c r="A59" s="35" t="s">
        <v>90</v>
      </c>
      <c r="B59" s="42" t="s">
        <v>91</v>
      </c>
      <c r="C59" s="78"/>
      <c r="D59" s="295"/>
      <c r="E59" s="130" t="s">
        <v>92</v>
      </c>
      <c r="F59" s="130"/>
      <c r="G59" s="130"/>
      <c r="H59" s="48"/>
      <c r="I59" s="48"/>
      <c r="J59" s="48"/>
      <c r="K59" s="161">
        <v>4796168</v>
      </c>
      <c r="L59" s="138">
        <v>0</v>
      </c>
      <c r="M59" s="32">
        <v>4796168</v>
      </c>
      <c r="N59" s="62"/>
      <c r="O59" s="139">
        <v>0</v>
      </c>
      <c r="P59" s="32">
        <v>4796168</v>
      </c>
      <c r="Q59" s="97"/>
      <c r="R59" s="32"/>
    </row>
    <row r="60" spans="1:18">
      <c r="A60" s="35" t="s">
        <v>93</v>
      </c>
      <c r="B60" s="42" t="s">
        <v>94</v>
      </c>
      <c r="C60" s="78"/>
      <c r="D60" s="295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295"/>
      <c r="E61" s="48" t="s">
        <v>97</v>
      </c>
      <c r="F61" s="48"/>
      <c r="G61" s="48"/>
      <c r="H61" s="48"/>
      <c r="I61" s="48"/>
      <c r="J61" s="48"/>
      <c r="K61" s="161">
        <v>154323</v>
      </c>
      <c r="L61" s="138">
        <v>0</v>
      </c>
      <c r="M61" s="32">
        <v>154323</v>
      </c>
      <c r="N61" s="62"/>
      <c r="O61" s="139">
        <v>28150</v>
      </c>
      <c r="P61" s="32">
        <v>182473</v>
      </c>
      <c r="Q61" s="97"/>
      <c r="R61" s="32"/>
    </row>
    <row r="62" spans="1:18">
      <c r="B62" s="42"/>
      <c r="C62" s="78"/>
      <c r="D62" s="295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295"/>
      <c r="E63" s="48"/>
      <c r="F63" s="48" t="s">
        <v>101</v>
      </c>
      <c r="G63" s="48"/>
      <c r="H63" s="48"/>
      <c r="I63" s="48"/>
      <c r="J63" s="48"/>
      <c r="K63" s="161">
        <v>279000</v>
      </c>
      <c r="L63" s="138">
        <v>0</v>
      </c>
      <c r="M63" s="32">
        <v>279000</v>
      </c>
      <c r="N63" s="62"/>
      <c r="O63" s="139">
        <v>0</v>
      </c>
      <c r="P63" s="32">
        <v>279000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295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295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295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295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295"/>
      <c r="E68" s="48"/>
      <c r="F68" s="48" t="s">
        <v>115</v>
      </c>
      <c r="G68" s="48"/>
      <c r="H68" s="48"/>
      <c r="I68" s="48"/>
      <c r="J68" s="48"/>
      <c r="K68" s="161">
        <v>161577</v>
      </c>
      <c r="L68" s="138">
        <v>0</v>
      </c>
      <c r="M68" s="32">
        <v>161577</v>
      </c>
      <c r="N68" s="65"/>
      <c r="O68" s="139">
        <v>0</v>
      </c>
      <c r="P68" s="32">
        <v>161577</v>
      </c>
      <c r="Q68" s="97"/>
      <c r="R68" s="32"/>
    </row>
    <row r="69" spans="1:18">
      <c r="A69" s="35" t="s">
        <v>188</v>
      </c>
      <c r="B69" s="42" t="s">
        <v>189</v>
      </c>
      <c r="C69" s="78"/>
      <c r="D69" s="295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295"/>
      <c r="E70" s="48"/>
      <c r="F70" s="48" t="s">
        <v>180</v>
      </c>
      <c r="G70" s="48"/>
      <c r="H70" s="48"/>
      <c r="I70" s="48"/>
      <c r="J70" s="48"/>
      <c r="K70" s="161">
        <v>350521</v>
      </c>
      <c r="L70" s="138">
        <v>0</v>
      </c>
      <c r="M70" s="32">
        <v>350521</v>
      </c>
      <c r="N70" s="65"/>
      <c r="O70" s="139">
        <v>0</v>
      </c>
      <c r="P70" s="32">
        <v>350521</v>
      </c>
      <c r="Q70" s="97"/>
      <c r="R70" s="32"/>
    </row>
    <row r="71" spans="1:18">
      <c r="A71" s="35" t="s">
        <v>240</v>
      </c>
      <c r="B71" s="42" t="s">
        <v>241</v>
      </c>
      <c r="C71" s="78"/>
      <c r="D71" s="295"/>
      <c r="E71" s="48"/>
      <c r="F71" s="167" t="s">
        <v>242</v>
      </c>
      <c r="G71" s="167"/>
      <c r="H71" s="167"/>
      <c r="I71" s="167"/>
      <c r="J71" s="173"/>
      <c r="K71" s="161">
        <v>83294</v>
      </c>
      <c r="L71" s="138">
        <v>0</v>
      </c>
      <c r="M71" s="32">
        <v>83294</v>
      </c>
      <c r="N71" s="65"/>
      <c r="O71" s="139">
        <v>0</v>
      </c>
      <c r="P71" s="32">
        <v>83294</v>
      </c>
      <c r="Q71" s="97"/>
      <c r="R71" s="32"/>
    </row>
    <row r="72" spans="1:18">
      <c r="A72" s="35" t="s">
        <v>116</v>
      </c>
      <c r="B72" s="42" t="s">
        <v>103</v>
      </c>
      <c r="C72" s="78"/>
      <c r="D72" s="295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295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295"/>
      <c r="E74" s="46" t="s">
        <v>119</v>
      </c>
      <c r="F74" s="48"/>
      <c r="G74" s="48"/>
      <c r="H74" s="48"/>
      <c r="I74" s="48"/>
      <c r="J74" s="48"/>
      <c r="K74" s="174">
        <v>11655485</v>
      </c>
      <c r="L74" s="158">
        <v>0</v>
      </c>
      <c r="M74" s="17">
        <v>11655485</v>
      </c>
      <c r="N74" s="62"/>
      <c r="O74" s="17">
        <v>250852</v>
      </c>
      <c r="P74" s="17">
        <v>11906337</v>
      </c>
      <c r="Q74" s="61"/>
      <c r="R74" s="32"/>
    </row>
    <row r="75" spans="1:18" s="30" customFormat="1" ht="13.5" thickTop="1">
      <c r="A75" s="36"/>
      <c r="B75" s="43"/>
      <c r="C75" s="80"/>
      <c r="D75" s="295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35" t="s">
        <v>212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35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35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295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40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40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295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295"/>
      <c r="E84" s="48" t="s">
        <v>101</v>
      </c>
      <c r="F84" s="48"/>
      <c r="G84" s="48"/>
      <c r="H84" s="48"/>
      <c r="I84" s="48"/>
      <c r="J84" s="48"/>
      <c r="K84" s="172">
        <v>2868000</v>
      </c>
      <c r="L84" s="138">
        <v>0</v>
      </c>
      <c r="M84" s="154">
        <v>2868000</v>
      </c>
      <c r="N84" s="143"/>
      <c r="O84" s="141">
        <v>0</v>
      </c>
      <c r="P84" s="32">
        <v>2868000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295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150000</v>
      </c>
      <c r="P85" s="32">
        <v>150000</v>
      </c>
      <c r="Q85" s="97"/>
      <c r="R85" s="32"/>
    </row>
    <row r="86" spans="1:18">
      <c r="A86" s="76" t="s">
        <v>126</v>
      </c>
      <c r="B86" s="78" t="s">
        <v>127</v>
      </c>
      <c r="C86" s="78"/>
      <c r="D86" s="295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295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295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295"/>
      <c r="E89" s="48" t="s">
        <v>115</v>
      </c>
      <c r="F89" s="48"/>
      <c r="G89" s="48"/>
      <c r="H89" s="48"/>
      <c r="I89" s="48"/>
      <c r="J89" s="48"/>
      <c r="K89" s="161">
        <v>6977435</v>
      </c>
      <c r="L89" s="138">
        <v>0</v>
      </c>
      <c r="M89" s="32">
        <v>6977435</v>
      </c>
      <c r="N89" s="62"/>
      <c r="O89" s="139">
        <v>0</v>
      </c>
      <c r="P89" s="32">
        <v>6977435</v>
      </c>
      <c r="Q89" s="97"/>
      <c r="R89" s="32"/>
    </row>
    <row r="90" spans="1:18">
      <c r="A90" s="76" t="s">
        <v>192</v>
      </c>
      <c r="B90" s="78" t="s">
        <v>193</v>
      </c>
      <c r="C90" s="78"/>
      <c r="D90" s="295"/>
      <c r="E90" s="48" t="s">
        <v>179</v>
      </c>
      <c r="F90" s="48"/>
      <c r="G90" s="48"/>
      <c r="H90" s="48"/>
      <c r="I90" s="48"/>
      <c r="J90" s="48"/>
      <c r="K90" s="161">
        <v>27530957</v>
      </c>
      <c r="L90" s="138">
        <v>0</v>
      </c>
      <c r="M90" s="32">
        <v>27530957</v>
      </c>
      <c r="N90" s="62"/>
      <c r="O90" s="139">
        <v>0</v>
      </c>
      <c r="P90" s="32">
        <v>27530957</v>
      </c>
      <c r="Q90" s="97"/>
      <c r="R90" s="32"/>
    </row>
    <row r="91" spans="1:18">
      <c r="A91" s="76" t="s">
        <v>194</v>
      </c>
      <c r="B91" s="78" t="s">
        <v>195</v>
      </c>
      <c r="C91" s="78"/>
      <c r="D91" s="295"/>
      <c r="E91" s="48" t="s">
        <v>180</v>
      </c>
      <c r="F91" s="48"/>
      <c r="G91" s="48"/>
      <c r="H91" s="48"/>
      <c r="I91" s="48"/>
      <c r="J91" s="48"/>
      <c r="K91" s="161">
        <v>12678089</v>
      </c>
      <c r="L91" s="138">
        <v>0</v>
      </c>
      <c r="M91" s="32">
        <v>12678089</v>
      </c>
      <c r="N91" s="62"/>
      <c r="O91" s="139">
        <v>0</v>
      </c>
      <c r="P91" s="32">
        <v>12678089</v>
      </c>
      <c r="Q91" s="97"/>
      <c r="R91" s="32"/>
    </row>
    <row r="92" spans="1:18">
      <c r="A92" s="76" t="s">
        <v>133</v>
      </c>
      <c r="B92" s="78" t="s">
        <v>125</v>
      </c>
      <c r="C92" s="78"/>
      <c r="D92" s="295"/>
      <c r="E92" s="167" t="s">
        <v>134</v>
      </c>
      <c r="F92" s="167"/>
      <c r="G92" s="167"/>
      <c r="H92" s="167"/>
      <c r="I92" s="167"/>
      <c r="J92" s="173"/>
      <c r="K92" s="161">
        <v>2144647</v>
      </c>
      <c r="L92" s="138">
        <v>0</v>
      </c>
      <c r="M92" s="32">
        <v>2144647</v>
      </c>
      <c r="N92" s="65"/>
      <c r="O92" s="139">
        <v>0</v>
      </c>
      <c r="P92" s="32">
        <v>2144647</v>
      </c>
      <c r="Q92" s="97"/>
      <c r="R92" s="32"/>
    </row>
    <row r="93" spans="1:18">
      <c r="A93" s="76" t="s">
        <v>135</v>
      </c>
      <c r="B93" s="78" t="s">
        <v>125</v>
      </c>
      <c r="C93" s="78"/>
      <c r="D93" s="295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295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295"/>
      <c r="E95" s="46" t="s">
        <v>137</v>
      </c>
      <c r="F95" s="48"/>
      <c r="G95" s="48"/>
      <c r="H95" s="48"/>
      <c r="I95" s="48"/>
      <c r="J95" s="48"/>
      <c r="K95" s="93">
        <v>52199128</v>
      </c>
      <c r="L95" s="69">
        <v>0</v>
      </c>
      <c r="M95" s="93">
        <v>52199128</v>
      </c>
      <c r="N95" s="62"/>
      <c r="O95" s="93">
        <v>150000</v>
      </c>
      <c r="P95" s="93">
        <v>52349128</v>
      </c>
      <c r="Q95" s="61"/>
      <c r="R95" s="32"/>
    </row>
    <row r="96" spans="1:18" s="30" customFormat="1" ht="7.5" customHeight="1">
      <c r="A96" s="79"/>
      <c r="B96" s="80"/>
      <c r="C96" s="80"/>
      <c r="D96" s="295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40" t="s">
        <v>138</v>
      </c>
      <c r="E97" s="48"/>
      <c r="F97" s="48"/>
      <c r="G97" s="48"/>
      <c r="H97" s="48"/>
      <c r="I97" s="48"/>
      <c r="J97" s="48"/>
      <c r="K97" s="175">
        <v>63854613</v>
      </c>
      <c r="L97" s="159">
        <v>0</v>
      </c>
      <c r="M97" s="94">
        <v>63854613</v>
      </c>
      <c r="N97" s="67"/>
      <c r="O97" s="17">
        <v>400852</v>
      </c>
      <c r="P97" s="17">
        <v>64255465</v>
      </c>
      <c r="Q97" s="61"/>
      <c r="R97" s="32"/>
    </row>
    <row r="98" spans="1:18" ht="13.5" thickTop="1">
      <c r="A98" s="25"/>
      <c r="B98" s="78"/>
      <c r="C98" s="78"/>
      <c r="D98" s="340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41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41" t="s">
        <v>181</v>
      </c>
      <c r="E101" s="130"/>
      <c r="F101" s="131"/>
      <c r="G101" s="27"/>
      <c r="H101" s="27"/>
      <c r="I101" s="27"/>
      <c r="J101" s="27"/>
      <c r="K101" s="161">
        <v>1637100</v>
      </c>
      <c r="L101" s="138">
        <v>0</v>
      </c>
      <c r="M101" s="32">
        <v>1637100</v>
      </c>
      <c r="N101" s="62"/>
      <c r="O101" s="139">
        <v>0</v>
      </c>
      <c r="P101" s="32">
        <v>1637100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41" t="s">
        <v>182</v>
      </c>
      <c r="E102" s="130"/>
      <c r="F102" s="131"/>
      <c r="G102" s="27"/>
      <c r="H102" s="27"/>
      <c r="I102" s="27"/>
      <c r="J102" s="27"/>
      <c r="K102" s="161">
        <v>1667857</v>
      </c>
      <c r="L102" s="138">
        <v>0</v>
      </c>
      <c r="M102" s="32">
        <v>1667857</v>
      </c>
      <c r="N102" s="62"/>
      <c r="O102" s="139">
        <v>0</v>
      </c>
      <c r="P102" s="32">
        <v>1667857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42" t="s">
        <v>245</v>
      </c>
      <c r="E103" s="167"/>
      <c r="F103" s="168"/>
      <c r="G103" s="169"/>
      <c r="H103" s="169"/>
      <c r="I103" s="169"/>
      <c r="J103" s="170"/>
      <c r="K103" s="161">
        <v>146550</v>
      </c>
      <c r="L103" s="138">
        <v>0</v>
      </c>
      <c r="M103" s="32">
        <v>146550</v>
      </c>
      <c r="N103" s="62"/>
      <c r="O103" s="139">
        <v>0</v>
      </c>
      <c r="P103" s="32">
        <v>146550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42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41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29" t="s">
        <v>142</v>
      </c>
      <c r="E107" s="130"/>
      <c r="F107" s="131"/>
      <c r="G107" s="27"/>
      <c r="H107" s="27"/>
      <c r="I107" s="27"/>
      <c r="J107" s="27"/>
      <c r="K107" s="176">
        <v>3451507</v>
      </c>
      <c r="L107" s="153">
        <v>0</v>
      </c>
      <c r="M107" s="134">
        <v>3451507</v>
      </c>
      <c r="N107" s="133"/>
      <c r="O107" s="134">
        <v>0</v>
      </c>
      <c r="P107" s="18">
        <v>3451507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05"/>
      <c r="F108" s="305"/>
      <c r="G108" s="305"/>
      <c r="H108" s="305"/>
      <c r="I108" s="305"/>
      <c r="J108" s="27"/>
      <c r="K108" s="176">
        <v>67306120</v>
      </c>
      <c r="L108" s="134">
        <v>0</v>
      </c>
      <c r="M108" s="134">
        <v>67306120</v>
      </c>
      <c r="N108" s="133"/>
      <c r="O108" s="134">
        <v>400852</v>
      </c>
      <c r="P108" s="134">
        <v>67706972</v>
      </c>
      <c r="Q108" s="88"/>
      <c r="R108" s="116"/>
    </row>
    <row r="109" spans="1:18" s="30" customFormat="1" ht="13.5" thickTop="1">
      <c r="A109" s="79"/>
      <c r="B109" s="80"/>
      <c r="C109" s="80"/>
      <c r="D109" s="295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40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295" t="s">
        <v>146</v>
      </c>
      <c r="E111" s="48"/>
      <c r="F111" s="48"/>
      <c r="G111" s="48"/>
      <c r="H111" s="48"/>
      <c r="I111" s="48"/>
      <c r="J111" s="48"/>
      <c r="K111" s="161">
        <v>185945216</v>
      </c>
      <c r="L111" s="138">
        <v>0</v>
      </c>
      <c r="M111" s="32">
        <v>185945216</v>
      </c>
      <c r="N111" s="62"/>
      <c r="O111" s="139">
        <v>5770677</v>
      </c>
      <c r="P111" s="32">
        <v>191715893</v>
      </c>
      <c r="Q111" s="81"/>
      <c r="R111" s="124"/>
    </row>
    <row r="112" spans="1:18">
      <c r="A112" s="76"/>
      <c r="B112" s="78"/>
      <c r="C112" s="78"/>
      <c r="D112" s="295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295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295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/>
      <c r="M114" s="32">
        <v>0</v>
      </c>
      <c r="N114" s="62"/>
      <c r="O114" s="139">
        <v>11478006</v>
      </c>
      <c r="P114" s="32">
        <v>11478006</v>
      </c>
      <c r="Q114" s="97"/>
      <c r="R114" s="32"/>
    </row>
    <row r="115" spans="1:18">
      <c r="A115" s="76"/>
      <c r="B115" s="78"/>
      <c r="C115" s="78"/>
      <c r="D115" s="295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295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13064906</v>
      </c>
      <c r="P116" s="32">
        <v>13064906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295"/>
      <c r="E117" s="48"/>
      <c r="F117" s="48" t="s">
        <v>157</v>
      </c>
      <c r="G117" s="48"/>
      <c r="H117" s="48"/>
      <c r="I117" s="48"/>
      <c r="J117" s="48"/>
      <c r="K117" s="161">
        <v>592823</v>
      </c>
      <c r="L117" s="138"/>
      <c r="M117" s="32">
        <v>592823</v>
      </c>
      <c r="N117" s="62"/>
      <c r="O117" s="139">
        <v>0</v>
      </c>
      <c r="P117" s="32">
        <v>592823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295"/>
      <c r="E118" s="48"/>
      <c r="F118" s="48" t="s">
        <v>159</v>
      </c>
      <c r="G118" s="48"/>
      <c r="H118" s="48"/>
      <c r="I118" s="48"/>
      <c r="J118" s="48"/>
      <c r="K118" s="161">
        <v>671803</v>
      </c>
      <c r="L118" s="138">
        <v>0</v>
      </c>
      <c r="M118" s="32">
        <v>671803</v>
      </c>
      <c r="N118" s="62"/>
      <c r="O118" s="139">
        <v>0</v>
      </c>
      <c r="P118" s="32">
        <v>671803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295"/>
      <c r="E119" s="48"/>
      <c r="F119" s="48" t="s">
        <v>161</v>
      </c>
      <c r="G119" s="48"/>
      <c r="H119" s="48"/>
      <c r="I119" s="48"/>
      <c r="J119" s="48"/>
      <c r="K119" s="161">
        <v>30884637</v>
      </c>
      <c r="L119" s="138">
        <v>0</v>
      </c>
      <c r="M119" s="32">
        <v>30884637</v>
      </c>
      <c r="N119" s="62"/>
      <c r="O119" s="139">
        <v>0</v>
      </c>
      <c r="P119" s="32">
        <v>30884637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295"/>
      <c r="E120" s="48"/>
      <c r="F120" s="48" t="s">
        <v>164</v>
      </c>
      <c r="G120" s="48"/>
      <c r="H120" s="48"/>
      <c r="I120" s="48"/>
      <c r="J120" s="48"/>
      <c r="K120" s="161">
        <v>17546</v>
      </c>
      <c r="L120" s="138">
        <v>0</v>
      </c>
      <c r="M120" s="32">
        <v>17546</v>
      </c>
      <c r="N120" s="62"/>
      <c r="O120" s="139">
        <v>0</v>
      </c>
      <c r="P120" s="32">
        <v>17546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295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295" t="s">
        <v>169</v>
      </c>
      <c r="E122" s="48"/>
      <c r="F122" s="48"/>
      <c r="G122" s="48"/>
      <c r="H122" s="48"/>
      <c r="I122" s="48"/>
      <c r="J122" s="48"/>
      <c r="K122" s="162">
        <v>-22203535</v>
      </c>
      <c r="L122" s="151">
        <v>0</v>
      </c>
      <c r="M122" s="145">
        <v>-22203535</v>
      </c>
      <c r="N122" s="62"/>
      <c r="O122" s="160">
        <v>2073378</v>
      </c>
      <c r="P122" s="145">
        <v>-20130157</v>
      </c>
      <c r="Q122" s="97"/>
      <c r="R122" s="32"/>
    </row>
    <row r="123" spans="1:18" s="30" customFormat="1" ht="9" customHeight="1">
      <c r="A123" s="36"/>
      <c r="B123" s="43"/>
      <c r="C123" s="80"/>
      <c r="D123" s="295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40" t="s">
        <v>171</v>
      </c>
      <c r="E124" s="48"/>
      <c r="F124" s="48"/>
      <c r="G124" s="48"/>
      <c r="H124" s="48"/>
      <c r="I124" s="48"/>
      <c r="J124" s="48"/>
      <c r="K124" s="175">
        <v>195908490</v>
      </c>
      <c r="L124" s="159">
        <v>0</v>
      </c>
      <c r="M124" s="94">
        <v>195908490</v>
      </c>
      <c r="N124" s="67"/>
      <c r="O124" s="94">
        <v>32386967</v>
      </c>
      <c r="P124" s="94">
        <v>228295457</v>
      </c>
      <c r="Q124" s="61"/>
      <c r="R124" s="32"/>
    </row>
    <row r="125" spans="1:18" s="30" customFormat="1" ht="9" customHeight="1" thickTop="1">
      <c r="A125" s="36"/>
      <c r="B125" s="43"/>
      <c r="C125" s="80"/>
      <c r="D125" s="295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29" t="s">
        <v>172</v>
      </c>
      <c r="E126" s="306"/>
      <c r="F126" s="306"/>
      <c r="G126" s="306"/>
      <c r="H126" s="306"/>
      <c r="I126" s="306"/>
      <c r="J126" s="130"/>
      <c r="K126" s="176">
        <v>263214610</v>
      </c>
      <c r="L126" s="153">
        <v>0</v>
      </c>
      <c r="M126" s="134">
        <v>263214610</v>
      </c>
      <c r="N126" s="133"/>
      <c r="O126" s="134">
        <v>32787819</v>
      </c>
      <c r="P126" s="134">
        <v>296002429</v>
      </c>
      <c r="Q126" s="88"/>
      <c r="R126" s="116"/>
    </row>
    <row r="127" spans="1:18" s="30" customFormat="1" ht="9" customHeight="1" thickTop="1">
      <c r="A127" s="36"/>
      <c r="B127" s="43"/>
      <c r="C127" s="80"/>
      <c r="D127" s="295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43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1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319" priority="7" operator="notEqual">
      <formula>0</formula>
    </cfRule>
    <cfRule type="containsBlanks" dxfId="318" priority="8">
      <formula>LEN(TRIM(K12))=0</formula>
    </cfRule>
  </conditionalFormatting>
  <conditionalFormatting sqref="O105">
    <cfRule type="cellIs" dxfId="317" priority="81" operator="notEqual">
      <formula>0</formula>
    </cfRule>
    <cfRule type="containsBlanks" dxfId="316" priority="82">
      <formula>LEN(TRIM(O105))=0</formula>
    </cfRule>
  </conditionalFormatting>
  <conditionalFormatting sqref="K11">
    <cfRule type="cellIs" dxfId="315" priority="57" operator="notEqual">
      <formula>0</formula>
    </cfRule>
    <cfRule type="containsBlanks" dxfId="314" priority="58">
      <formula>LEN(TRIM(K11))=0</formula>
    </cfRule>
  </conditionalFormatting>
  <conditionalFormatting sqref="P28:P35">
    <cfRule type="cellIs" dxfId="313" priority="49" operator="notEqual">
      <formula>0</formula>
    </cfRule>
    <cfRule type="containsBlanks" dxfId="312" priority="50">
      <formula>LEN(TRIM(P28))=0</formula>
    </cfRule>
  </conditionalFormatting>
  <conditionalFormatting sqref="P42:P46">
    <cfRule type="cellIs" dxfId="311" priority="47" operator="notEqual">
      <formula>0</formula>
    </cfRule>
    <cfRule type="containsBlanks" dxfId="310" priority="48">
      <formula>LEN(TRIM(P42))=0</formula>
    </cfRule>
  </conditionalFormatting>
  <conditionalFormatting sqref="P53:P61">
    <cfRule type="cellIs" dxfId="309" priority="45" operator="notEqual">
      <formula>0</formula>
    </cfRule>
    <cfRule type="containsBlanks" dxfId="308" priority="46">
      <formula>LEN(TRIM(P53))=0</formula>
    </cfRule>
  </conditionalFormatting>
  <conditionalFormatting sqref="P63:P72">
    <cfRule type="cellIs" dxfId="307" priority="43" operator="notEqual">
      <formula>0</formula>
    </cfRule>
    <cfRule type="containsBlanks" dxfId="306" priority="44">
      <formula>LEN(TRIM(P63))=0</formula>
    </cfRule>
  </conditionalFormatting>
  <conditionalFormatting sqref="P84:P93">
    <cfRule type="cellIs" dxfId="305" priority="41" operator="notEqual">
      <formula>0</formula>
    </cfRule>
    <cfRule type="containsBlanks" dxfId="304" priority="42">
      <formula>LEN(TRIM(P84))=0</formula>
    </cfRule>
  </conditionalFormatting>
  <conditionalFormatting sqref="P100:P105">
    <cfRule type="cellIs" dxfId="303" priority="39" operator="notEqual">
      <formula>0</formula>
    </cfRule>
    <cfRule type="containsBlanks" dxfId="302" priority="40">
      <formula>LEN(TRIM(P100))=0</formula>
    </cfRule>
  </conditionalFormatting>
  <conditionalFormatting sqref="P114">
    <cfRule type="cellIs" dxfId="301" priority="35" operator="notEqual">
      <formula>0</formula>
    </cfRule>
    <cfRule type="containsBlanks" dxfId="300" priority="36">
      <formula>LEN(TRIM(P114))=0</formula>
    </cfRule>
  </conditionalFormatting>
  <conditionalFormatting sqref="P116:P121">
    <cfRule type="cellIs" dxfId="299" priority="33" operator="notEqual">
      <formula>0</formula>
    </cfRule>
    <cfRule type="containsBlanks" dxfId="298" priority="34">
      <formula>LEN(TRIM(P116))=0</formula>
    </cfRule>
  </conditionalFormatting>
  <conditionalFormatting sqref="P122">
    <cfRule type="cellIs" dxfId="297" priority="31" operator="notEqual">
      <formula>0</formula>
    </cfRule>
    <cfRule type="containsBlanks" dxfId="296" priority="32">
      <formula>LEN(TRIM(P122))=0</formula>
    </cfRule>
  </conditionalFormatting>
  <conditionalFormatting sqref="P12:P22">
    <cfRule type="cellIs" dxfId="295" priority="29" operator="notEqual">
      <formula>0</formula>
    </cfRule>
    <cfRule type="containsBlanks" dxfId="294" priority="30">
      <formula>LEN(TRIM(P12))=0</formula>
    </cfRule>
  </conditionalFormatting>
  <conditionalFormatting sqref="P23">
    <cfRule type="cellIs" dxfId="293" priority="27" operator="notEqual">
      <formula>0</formula>
    </cfRule>
    <cfRule type="containsBlanks" dxfId="292" priority="28">
      <formula>LEN(TRIM(P23))=0</formula>
    </cfRule>
  </conditionalFormatting>
  <conditionalFormatting sqref="M12">
    <cfRule type="cellIs" dxfId="291" priority="25" operator="notEqual">
      <formula>0</formula>
    </cfRule>
    <cfRule type="containsBlanks" dxfId="290" priority="26">
      <formula>LEN(TRIM(M12))=0</formula>
    </cfRule>
  </conditionalFormatting>
  <conditionalFormatting sqref="L13:L22">
    <cfRule type="cellIs" dxfId="289" priority="23" operator="notEqual">
      <formula>0</formula>
    </cfRule>
    <cfRule type="containsBlanks" dxfId="288" priority="24">
      <formula>LEN(TRIM(L13))=0</formula>
    </cfRule>
  </conditionalFormatting>
  <conditionalFormatting sqref="L23">
    <cfRule type="cellIs" dxfId="287" priority="21" operator="notEqual">
      <formula>0</formula>
    </cfRule>
    <cfRule type="containsBlanks" dxfId="286" priority="22">
      <formula>LEN(TRIM(L23))=0</formula>
    </cfRule>
  </conditionalFormatting>
  <conditionalFormatting sqref="L29:L35">
    <cfRule type="cellIs" dxfId="285" priority="19" operator="notEqual">
      <formula>0</formula>
    </cfRule>
    <cfRule type="containsBlanks" dxfId="284" priority="20">
      <formula>LEN(TRIM(L29))=0</formula>
    </cfRule>
  </conditionalFormatting>
  <conditionalFormatting sqref="O104">
    <cfRule type="cellIs" dxfId="283" priority="17" operator="notEqual">
      <formula>0</formula>
    </cfRule>
    <cfRule type="containsBlanks" dxfId="282" priority="18">
      <formula>LEN(TRIM(O104))=0</formula>
    </cfRule>
  </conditionalFormatting>
  <conditionalFormatting sqref="K28:K35 K13:K23 K53:K72">
    <cfRule type="cellIs" dxfId="281" priority="15" operator="notEqual">
      <formula>0</formula>
    </cfRule>
    <cfRule type="containsBlanks" dxfId="280" priority="16">
      <formula>LEN(TRIM(K13))=0</formula>
    </cfRule>
  </conditionalFormatting>
  <conditionalFormatting sqref="K100:K105">
    <cfRule type="cellIs" dxfId="279" priority="1" operator="notEqual">
      <formula>0</formula>
    </cfRule>
    <cfRule type="containsBlanks" dxfId="278" priority="2">
      <formula>LEN(TRIM(K100))=0</formula>
    </cfRule>
  </conditionalFormatting>
  <conditionalFormatting sqref="O114 M114 O12:O23 M111 O116:O121 O111 O84:O93 M84:M93 M116:M122 M28:M35 O28:O35 M13:M23 O53:O72 M53:M72">
    <cfRule type="cellIs" dxfId="277" priority="108" operator="notEqual">
      <formula>0</formula>
    </cfRule>
    <cfRule type="containsBlanks" dxfId="276" priority="109">
      <formula>LEN(TRIM(M12))=0</formula>
    </cfRule>
  </conditionalFormatting>
  <conditionalFormatting sqref="O12">
    <cfRule type="cellIs" dxfId="275" priority="107" operator="notEqual">
      <formula>O25</formula>
    </cfRule>
  </conditionalFormatting>
  <conditionalFormatting sqref="M53">
    <cfRule type="cellIs" dxfId="274" priority="106" operator="notEqual">
      <formula>M74</formula>
    </cfRule>
  </conditionalFormatting>
  <conditionalFormatting sqref="O53">
    <cfRule type="cellIs" dxfId="273" priority="105" operator="notEqual">
      <formula>O74</formula>
    </cfRule>
  </conditionalFormatting>
  <conditionalFormatting sqref="M84:M91">
    <cfRule type="cellIs" dxfId="272" priority="104" operator="notEqual">
      <formula>M95</formula>
    </cfRule>
  </conditionalFormatting>
  <conditionalFormatting sqref="O84">
    <cfRule type="cellIs" dxfId="271" priority="103" operator="notEqual">
      <formula>O97</formula>
    </cfRule>
  </conditionalFormatting>
  <conditionalFormatting sqref="M130 O130">
    <cfRule type="cellIs" dxfId="270" priority="93" operator="notEqual">
      <formula>0</formula>
    </cfRule>
    <cfRule type="cellIs" dxfId="269" priority="94" operator="equal">
      <formula>0</formula>
    </cfRule>
  </conditionalFormatting>
  <conditionalFormatting sqref="P62">
    <cfRule type="cellIs" dxfId="268" priority="87" operator="notEqual">
      <formula>0</formula>
    </cfRule>
    <cfRule type="containsBlanks" dxfId="267" priority="88">
      <formula>LEN(TRIM(P62))=0</formula>
    </cfRule>
  </conditionalFormatting>
  <conditionalFormatting sqref="P130">
    <cfRule type="cellIs" dxfId="266" priority="85" operator="notEqual">
      <formula>0</formula>
    </cfRule>
    <cfRule type="cellIs" dxfId="265" priority="86" operator="equal">
      <formula>0</formula>
    </cfRule>
  </conditionalFormatting>
  <conditionalFormatting sqref="M46 O46">
    <cfRule type="cellIs" dxfId="264" priority="83" operator="notEqual">
      <formula>0</formula>
    </cfRule>
    <cfRule type="containsBlanks" dxfId="263" priority="84">
      <formula>LEN(TRIM(M46))=0</formula>
    </cfRule>
  </conditionalFormatting>
  <conditionalFormatting sqref="O42:O45 M42:M45">
    <cfRule type="cellIs" dxfId="262" priority="79" operator="notEqual">
      <formula>0</formula>
    </cfRule>
    <cfRule type="containsBlanks" dxfId="261" priority="80">
      <formula>LEN(TRIM(M42))=0</formula>
    </cfRule>
  </conditionalFormatting>
  <conditionalFormatting sqref="O100:O103 M100:M105">
    <cfRule type="cellIs" dxfId="260" priority="77" operator="notEqual">
      <formula>0</formula>
    </cfRule>
    <cfRule type="containsBlanks" dxfId="259" priority="78">
      <formula>LEN(TRIM(M100))=0</formula>
    </cfRule>
  </conditionalFormatting>
  <conditionalFormatting sqref="K11">
    <cfRule type="cellIs" dxfId="258" priority="56" operator="notEqual">
      <formula>K24</formula>
    </cfRule>
  </conditionalFormatting>
  <conditionalFormatting sqref="K130">
    <cfRule type="cellIs" dxfId="257" priority="54" operator="notEqual">
      <formula>0</formula>
    </cfRule>
    <cfRule type="cellIs" dxfId="256" priority="55" operator="equal">
      <formula>0</formula>
    </cfRule>
  </conditionalFormatting>
  <conditionalFormatting sqref="L130">
    <cfRule type="cellIs" dxfId="255" priority="52" operator="notEqual">
      <formula>0</formula>
    </cfRule>
    <cfRule type="cellIs" dxfId="254" priority="53" operator="equal">
      <formula>0</formula>
    </cfRule>
  </conditionalFormatting>
  <conditionalFormatting sqref="M13:M23">
    <cfRule type="cellIs" dxfId="253" priority="51" operator="notEqual">
      <formula>M26</formula>
    </cfRule>
  </conditionalFormatting>
  <conditionalFormatting sqref="P111">
    <cfRule type="cellIs" dxfId="252" priority="37" operator="notEqual">
      <formula>0</formula>
    </cfRule>
    <cfRule type="containsBlanks" dxfId="251" priority="38">
      <formula>LEN(TRIM(P111))=0</formula>
    </cfRule>
  </conditionalFormatting>
  <conditionalFormatting sqref="M92:M93">
    <cfRule type="cellIs" dxfId="250" priority="110" operator="notEqual">
      <formula>M105</formula>
    </cfRule>
  </conditionalFormatting>
  <conditionalFormatting sqref="K53">
    <cfRule type="cellIs" dxfId="249" priority="14" operator="notEqual">
      <formula>K74</formula>
    </cfRule>
  </conditionalFormatting>
  <conditionalFormatting sqref="K46">
    <cfRule type="cellIs" dxfId="248" priority="12" operator="notEqual">
      <formula>0</formula>
    </cfRule>
    <cfRule type="containsBlanks" dxfId="247" priority="13">
      <formula>LEN(TRIM(K46))=0</formula>
    </cfRule>
  </conditionalFormatting>
  <conditionalFormatting sqref="K42:K45">
    <cfRule type="cellIs" dxfId="246" priority="10" operator="notEqual">
      <formula>0</formula>
    </cfRule>
    <cfRule type="containsBlanks" dxfId="245" priority="11">
      <formula>LEN(TRIM(K42))=0</formula>
    </cfRule>
  </conditionalFormatting>
  <conditionalFormatting sqref="K13:K23">
    <cfRule type="cellIs" dxfId="244" priority="9" operator="notEqual">
      <formula>K26</formula>
    </cfRule>
  </conditionalFormatting>
  <conditionalFormatting sqref="K114 K111 K84:K93 K116:K122">
    <cfRule type="cellIs" dxfId="243" priority="4" operator="notEqual">
      <formula>0</formula>
    </cfRule>
    <cfRule type="containsBlanks" dxfId="242" priority="5">
      <formula>LEN(TRIM(K84))=0</formula>
    </cfRule>
  </conditionalFormatting>
  <conditionalFormatting sqref="K84:K91">
    <cfRule type="cellIs" dxfId="241" priority="3" operator="notEqual">
      <formula>K95</formula>
    </cfRule>
  </conditionalFormatting>
  <conditionalFormatting sqref="K92:K93">
    <cfRule type="cellIs" dxfId="24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4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58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25" t="s">
        <v>211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25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26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7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295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40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295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3"/>
      <c r="E12" s="48" t="s">
        <v>19</v>
      </c>
      <c r="F12" s="47"/>
      <c r="G12" s="47"/>
      <c r="H12" s="47"/>
      <c r="I12" s="47"/>
      <c r="J12" s="47"/>
      <c r="K12" s="161">
        <v>4724684.99</v>
      </c>
      <c r="L12" s="142">
        <v>0</v>
      </c>
      <c r="M12" s="32">
        <v>4724684.99</v>
      </c>
      <c r="N12" s="143"/>
      <c r="O12" s="141">
        <v>668435</v>
      </c>
      <c r="P12" s="32">
        <v>5393120</v>
      </c>
      <c r="Q12" s="81"/>
      <c r="R12" s="124"/>
    </row>
    <row r="13" spans="1:18">
      <c r="A13" s="35" t="s">
        <v>20</v>
      </c>
      <c r="B13" s="41" t="s">
        <v>18</v>
      </c>
      <c r="C13" s="82"/>
      <c r="D13" s="53"/>
      <c r="E13" s="48" t="s">
        <v>21</v>
      </c>
      <c r="F13" s="47"/>
      <c r="G13" s="47"/>
      <c r="H13" s="47"/>
      <c r="I13" s="47"/>
      <c r="J13" s="47"/>
      <c r="K13" s="161">
        <v>1220926.47</v>
      </c>
      <c r="L13" s="139">
        <v>0</v>
      </c>
      <c r="M13" s="32">
        <v>1220926.47</v>
      </c>
      <c r="N13" s="61"/>
      <c r="O13" s="139">
        <v>0</v>
      </c>
      <c r="P13" s="32">
        <v>1220926</v>
      </c>
      <c r="Q13" s="97"/>
      <c r="R13" s="32"/>
    </row>
    <row r="14" spans="1:18">
      <c r="A14" s="35" t="s">
        <v>22</v>
      </c>
      <c r="B14" s="41" t="s">
        <v>18</v>
      </c>
      <c r="C14" s="82"/>
      <c r="D14" s="53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6363585</v>
      </c>
      <c r="P14" s="32">
        <v>6363585</v>
      </c>
      <c r="Q14" s="97"/>
      <c r="R14" s="32"/>
    </row>
    <row r="15" spans="1:18">
      <c r="A15" s="35" t="s">
        <v>24</v>
      </c>
      <c r="B15" s="41" t="s">
        <v>18</v>
      </c>
      <c r="C15" s="82"/>
      <c r="D15" s="53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3"/>
      <c r="E16" s="48" t="s">
        <v>27</v>
      </c>
      <c r="F16" s="47"/>
      <c r="G16" s="47"/>
      <c r="H16" s="47"/>
      <c r="I16" s="47"/>
      <c r="J16" s="47"/>
      <c r="K16" s="161">
        <v>545165.71</v>
      </c>
      <c r="L16" s="139">
        <v>0</v>
      </c>
      <c r="M16" s="32">
        <v>545165.71</v>
      </c>
      <c r="N16" s="61"/>
      <c r="O16" s="139">
        <v>43284</v>
      </c>
      <c r="P16" s="32">
        <v>588450</v>
      </c>
      <c r="Q16" s="97"/>
      <c r="R16" s="32"/>
    </row>
    <row r="17" spans="1:18">
      <c r="A17" s="35" t="s">
        <v>28</v>
      </c>
      <c r="B17" s="41" t="s">
        <v>18</v>
      </c>
      <c r="C17" s="82"/>
      <c r="D17" s="53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326"/>
      <c r="E18" s="48" t="s">
        <v>32</v>
      </c>
      <c r="F18" s="47"/>
      <c r="G18" s="47"/>
      <c r="H18" s="47"/>
      <c r="I18" s="47"/>
      <c r="J18" s="47"/>
      <c r="K18" s="161">
        <v>959622.78999999992</v>
      </c>
      <c r="L18" s="139">
        <v>0</v>
      </c>
      <c r="M18" s="32">
        <v>959622.78999999992</v>
      </c>
      <c r="N18" s="61"/>
      <c r="O18" s="139">
        <v>0</v>
      </c>
      <c r="P18" s="32">
        <v>959623</v>
      </c>
      <c r="Q18" s="97"/>
      <c r="R18" s="32"/>
    </row>
    <row r="19" spans="1:18">
      <c r="A19" s="35" t="s">
        <v>33</v>
      </c>
      <c r="B19" s="42" t="s">
        <v>34</v>
      </c>
      <c r="C19" s="78"/>
      <c r="D19" s="326"/>
      <c r="E19" s="48" t="s">
        <v>35</v>
      </c>
      <c r="F19" s="47"/>
      <c r="G19" s="47"/>
      <c r="H19" s="47"/>
      <c r="I19" s="47"/>
      <c r="J19" s="47"/>
      <c r="K19" s="161">
        <v>79414.650000000009</v>
      </c>
      <c r="L19" s="139">
        <v>0</v>
      </c>
      <c r="M19" s="32">
        <v>79414.650000000009</v>
      </c>
      <c r="N19" s="61"/>
      <c r="O19" s="139">
        <v>0</v>
      </c>
      <c r="P19" s="32">
        <v>79415</v>
      </c>
      <c r="Q19" s="97"/>
      <c r="R19" s="32"/>
    </row>
    <row r="20" spans="1:18">
      <c r="A20" s="35" t="s">
        <v>36</v>
      </c>
      <c r="B20" s="41" t="s">
        <v>37</v>
      </c>
      <c r="C20" s="82"/>
      <c r="D20" s="53"/>
      <c r="E20" s="48" t="s">
        <v>38</v>
      </c>
      <c r="F20" s="47"/>
      <c r="G20" s="47"/>
      <c r="H20" s="47"/>
      <c r="I20" s="47"/>
      <c r="J20" s="47"/>
      <c r="K20" s="161">
        <v>46424.03</v>
      </c>
      <c r="L20" s="139">
        <v>0</v>
      </c>
      <c r="M20" s="32">
        <v>46424.03</v>
      </c>
      <c r="N20" s="61"/>
      <c r="O20" s="139">
        <v>0</v>
      </c>
      <c r="P20" s="32">
        <v>46424</v>
      </c>
      <c r="Q20" s="97"/>
      <c r="R20" s="32"/>
    </row>
    <row r="21" spans="1:18">
      <c r="A21" s="35" t="s">
        <v>39</v>
      </c>
      <c r="B21" s="41" t="s">
        <v>40</v>
      </c>
      <c r="C21" s="82"/>
      <c r="D21" s="53"/>
      <c r="E21" s="48" t="s">
        <v>41</v>
      </c>
      <c r="F21" s="47"/>
      <c r="G21" s="47"/>
      <c r="H21" s="47"/>
      <c r="I21" s="47"/>
      <c r="J21" s="47"/>
      <c r="K21" s="161">
        <v>309369.52999999997</v>
      </c>
      <c r="L21" s="139">
        <v>0</v>
      </c>
      <c r="M21" s="32">
        <v>309369.52999999997</v>
      </c>
      <c r="N21" s="61"/>
      <c r="O21" s="139">
        <v>51295</v>
      </c>
      <c r="P21" s="32">
        <v>360665</v>
      </c>
      <c r="Q21" s="97"/>
      <c r="R21" s="32"/>
    </row>
    <row r="22" spans="1:18">
      <c r="A22" s="35" t="s">
        <v>42</v>
      </c>
      <c r="B22" s="41" t="s">
        <v>43</v>
      </c>
      <c r="C22" s="82"/>
      <c r="D22" s="53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3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295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326"/>
      <c r="E25" s="46" t="s">
        <v>49</v>
      </c>
      <c r="F25" s="47"/>
      <c r="G25" s="47"/>
      <c r="H25" s="47"/>
      <c r="I25" s="47"/>
      <c r="J25" s="47"/>
      <c r="K25" s="163">
        <v>7885608.1700000009</v>
      </c>
      <c r="L25" s="146">
        <v>0</v>
      </c>
      <c r="M25" s="147">
        <v>7885608</v>
      </c>
      <c r="N25" s="62"/>
      <c r="O25" s="147">
        <v>7126599</v>
      </c>
      <c r="P25" s="147">
        <v>15012208</v>
      </c>
      <c r="Q25" s="61"/>
      <c r="R25" s="32"/>
    </row>
    <row r="26" spans="1:18" s="30" customFormat="1" ht="7.5" customHeight="1">
      <c r="A26" s="36"/>
      <c r="B26" s="43"/>
      <c r="C26" s="80"/>
      <c r="D26" s="295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295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295"/>
      <c r="E28" s="48" t="s">
        <v>21</v>
      </c>
      <c r="F28" s="54"/>
      <c r="G28" s="47"/>
      <c r="H28" s="47"/>
      <c r="I28" s="47"/>
      <c r="J28" s="47"/>
      <c r="K28" s="161">
        <v>3338000.7199999997</v>
      </c>
      <c r="L28" s="148">
        <v>0</v>
      </c>
      <c r="M28" s="32">
        <v>3338000.7199999997</v>
      </c>
      <c r="N28" s="61"/>
      <c r="O28" s="139">
        <v>596603</v>
      </c>
      <c r="P28" s="32">
        <v>3934604</v>
      </c>
      <c r="Q28" s="97"/>
      <c r="R28" s="32"/>
    </row>
    <row r="29" spans="1:18">
      <c r="A29" s="35" t="s">
        <v>52</v>
      </c>
      <c r="B29" s="42" t="s">
        <v>18</v>
      </c>
      <c r="C29" s="78"/>
      <c r="D29" s="295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45056</v>
      </c>
      <c r="P29" s="32">
        <v>45056</v>
      </c>
      <c r="Q29" s="97"/>
      <c r="R29" s="32"/>
    </row>
    <row r="30" spans="1:18">
      <c r="A30" s="35" t="s">
        <v>53</v>
      </c>
      <c r="B30" s="41" t="s">
        <v>18</v>
      </c>
      <c r="C30" s="82"/>
      <c r="D30" s="295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5675811</v>
      </c>
      <c r="P30" s="32">
        <v>5675811</v>
      </c>
      <c r="Q30" s="97"/>
      <c r="R30" s="32"/>
    </row>
    <row r="31" spans="1:18">
      <c r="A31" s="149" t="s">
        <v>205</v>
      </c>
      <c r="B31" s="41" t="s">
        <v>18</v>
      </c>
      <c r="C31" s="82"/>
      <c r="D31" s="295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295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300</v>
      </c>
      <c r="P32" s="32">
        <v>300</v>
      </c>
      <c r="Q32" s="97"/>
      <c r="R32" s="32"/>
    </row>
    <row r="33" spans="1:18">
      <c r="A33" s="35" t="s">
        <v>56</v>
      </c>
      <c r="B33" s="42" t="s">
        <v>18</v>
      </c>
      <c r="C33" s="78"/>
      <c r="D33" s="295"/>
      <c r="E33" s="48" t="s">
        <v>57</v>
      </c>
      <c r="F33" s="54"/>
      <c r="G33" s="47"/>
      <c r="H33" s="47"/>
      <c r="I33" s="47"/>
      <c r="J33" s="47"/>
      <c r="K33" s="161">
        <v>52028159.900000006</v>
      </c>
      <c r="L33" s="139">
        <v>0</v>
      </c>
      <c r="M33" s="32">
        <v>52028159.900000006</v>
      </c>
      <c r="N33" s="61"/>
      <c r="O33" s="139">
        <v>746472</v>
      </c>
      <c r="P33" s="32">
        <v>52774632</v>
      </c>
      <c r="Q33" s="97"/>
      <c r="R33" s="32"/>
    </row>
    <row r="34" spans="1:18">
      <c r="A34" s="35" t="s">
        <v>58</v>
      </c>
      <c r="B34" s="42" t="s">
        <v>18</v>
      </c>
      <c r="C34" s="78"/>
      <c r="D34" s="295"/>
      <c r="E34" s="48" t="s">
        <v>59</v>
      </c>
      <c r="F34" s="54"/>
      <c r="G34" s="47"/>
      <c r="H34" s="47"/>
      <c r="I34" s="47"/>
      <c r="J34" s="47"/>
      <c r="K34" s="161">
        <v>3615404.44</v>
      </c>
      <c r="L34" s="139">
        <v>0</v>
      </c>
      <c r="M34" s="32">
        <v>3615404.44</v>
      </c>
      <c r="N34" s="61"/>
      <c r="O34" s="139">
        <v>303220</v>
      </c>
      <c r="P34" s="32">
        <v>3918624</v>
      </c>
      <c r="Q34" s="97"/>
      <c r="R34" s="32"/>
    </row>
    <row r="35" spans="1:18">
      <c r="A35" s="35" t="s">
        <v>60</v>
      </c>
      <c r="B35" s="42" t="s">
        <v>61</v>
      </c>
      <c r="C35" s="78"/>
      <c r="D35" s="295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295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40"/>
      <c r="E37" s="46" t="s">
        <v>63</v>
      </c>
      <c r="F37" s="54"/>
      <c r="G37" s="47"/>
      <c r="H37" s="47"/>
      <c r="I37" s="47"/>
      <c r="J37" s="47"/>
      <c r="K37" s="164">
        <v>58981565.060000002</v>
      </c>
      <c r="L37" s="146">
        <v>0</v>
      </c>
      <c r="M37" s="69">
        <v>58981565</v>
      </c>
      <c r="N37" s="61"/>
      <c r="O37" s="69">
        <v>7367462</v>
      </c>
      <c r="P37" s="69">
        <v>66349027</v>
      </c>
      <c r="Q37" s="61"/>
      <c r="R37" s="32"/>
    </row>
    <row r="38" spans="1:18" s="30" customFormat="1" ht="7.5" customHeight="1">
      <c r="A38" s="36"/>
      <c r="B38" s="43"/>
      <c r="C38" s="80"/>
      <c r="D38" s="295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40" t="s">
        <v>64</v>
      </c>
      <c r="E39" s="48"/>
      <c r="F39" s="54"/>
      <c r="G39" s="47"/>
      <c r="H39" s="47"/>
      <c r="I39" s="47"/>
      <c r="J39" s="47"/>
      <c r="K39" s="166">
        <v>66867173.230000004</v>
      </c>
      <c r="L39" s="150">
        <v>0</v>
      </c>
      <c r="M39" s="94">
        <v>66867173</v>
      </c>
      <c r="N39" s="67"/>
      <c r="O39" s="17">
        <v>14494061</v>
      </c>
      <c r="P39" s="17">
        <v>81361235</v>
      </c>
      <c r="Q39" s="88"/>
      <c r="R39" s="116"/>
    </row>
    <row r="40" spans="1:18" ht="13.5" thickTop="1">
      <c r="B40" s="42"/>
      <c r="C40" s="78"/>
      <c r="D40" s="340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41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41" t="s">
        <v>177</v>
      </c>
      <c r="E43" s="130"/>
      <c r="F43" s="131"/>
      <c r="G43" s="27"/>
      <c r="H43" s="27"/>
      <c r="I43" s="27"/>
      <c r="J43" s="27"/>
      <c r="K43" s="161">
        <v>5013148.75</v>
      </c>
      <c r="L43" s="138">
        <v>0</v>
      </c>
      <c r="M43" s="32">
        <v>5013148.75</v>
      </c>
      <c r="N43" s="61"/>
      <c r="O43" s="139">
        <v>0</v>
      </c>
      <c r="P43" s="32">
        <v>5013149</v>
      </c>
      <c r="Q43" s="88"/>
      <c r="R43" s="116"/>
    </row>
    <row r="44" spans="1:18">
      <c r="A44" s="35" t="s">
        <v>186</v>
      </c>
      <c r="B44" s="42" t="s">
        <v>187</v>
      </c>
      <c r="C44" s="78"/>
      <c r="D44" s="341" t="s">
        <v>178</v>
      </c>
      <c r="E44" s="130"/>
      <c r="F44" s="131"/>
      <c r="G44" s="27"/>
      <c r="H44" s="27"/>
      <c r="I44" s="27"/>
      <c r="J44" s="27"/>
      <c r="K44" s="161">
        <v>797296.97</v>
      </c>
      <c r="L44" s="138">
        <v>0</v>
      </c>
      <c r="M44" s="32">
        <v>797296.97</v>
      </c>
      <c r="N44" s="61"/>
      <c r="O44" s="139">
        <v>0</v>
      </c>
      <c r="P44" s="32">
        <v>797297</v>
      </c>
      <c r="Q44" s="88"/>
      <c r="R44" s="116"/>
    </row>
    <row r="45" spans="1:18">
      <c r="A45" s="35" t="s">
        <v>237</v>
      </c>
      <c r="B45" s="42" t="s">
        <v>238</v>
      </c>
      <c r="C45" s="78"/>
      <c r="D45" s="342" t="s">
        <v>239</v>
      </c>
      <c r="E45" s="167"/>
      <c r="F45" s="168"/>
      <c r="G45" s="169"/>
      <c r="H45" s="169"/>
      <c r="I45" s="169"/>
      <c r="J45" s="170"/>
      <c r="K45" s="161">
        <v>21408</v>
      </c>
      <c r="L45" s="138">
        <v>0</v>
      </c>
      <c r="M45" s="32">
        <v>21408</v>
      </c>
      <c r="N45" s="61"/>
      <c r="O45" s="139">
        <v>0</v>
      </c>
      <c r="P45" s="32">
        <v>21408</v>
      </c>
      <c r="Q45" s="88"/>
      <c r="R45" s="116"/>
    </row>
    <row r="46" spans="1:18">
      <c r="B46" s="42"/>
      <c r="C46" s="78"/>
      <c r="D46" s="341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29" t="s">
        <v>68</v>
      </c>
      <c r="E48" s="130"/>
      <c r="F48" s="131"/>
      <c r="G48" s="27"/>
      <c r="H48" s="27"/>
      <c r="I48" s="27"/>
      <c r="J48" s="27"/>
      <c r="K48" s="171">
        <v>5831853.7199999997</v>
      </c>
      <c r="L48" s="153">
        <v>0</v>
      </c>
      <c r="M48" s="134">
        <v>5831854</v>
      </c>
      <c r="N48" s="133"/>
      <c r="O48" s="134">
        <v>0</v>
      </c>
      <c r="P48" s="134">
        <v>5831854</v>
      </c>
      <c r="Q48" s="88"/>
      <c r="R48" s="116"/>
    </row>
    <row r="49" spans="1:18" s="30" customFormat="1" ht="14.25" thickTop="1" thickBot="1">
      <c r="A49" s="36"/>
      <c r="B49" s="43"/>
      <c r="C49" s="80"/>
      <c r="D49" s="329" t="s">
        <v>69</v>
      </c>
      <c r="E49" s="130"/>
      <c r="F49" s="131"/>
      <c r="G49" s="27"/>
      <c r="H49" s="27"/>
      <c r="I49" s="27"/>
      <c r="J49" s="27"/>
      <c r="K49" s="171">
        <v>72699026.950000003</v>
      </c>
      <c r="L49" s="153">
        <v>0</v>
      </c>
      <c r="M49" s="134">
        <v>72699027</v>
      </c>
      <c r="N49" s="133"/>
      <c r="O49" s="134">
        <v>14494061</v>
      </c>
      <c r="P49" s="17">
        <v>87193089</v>
      </c>
      <c r="Q49" s="71"/>
      <c r="R49" s="110"/>
    </row>
    <row r="50" spans="1:18" s="30" customFormat="1" ht="13.5" thickTop="1">
      <c r="A50" s="36"/>
      <c r="B50" s="43"/>
      <c r="C50" s="80"/>
      <c r="D50" s="295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40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295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295"/>
      <c r="E53" s="48" t="s">
        <v>74</v>
      </c>
      <c r="F53" s="48"/>
      <c r="G53" s="48"/>
      <c r="H53" s="48"/>
      <c r="I53" s="48"/>
      <c r="J53" s="48"/>
      <c r="K53" s="172">
        <v>330151.90000000002</v>
      </c>
      <c r="L53" s="138">
        <v>0</v>
      </c>
      <c r="M53" s="154">
        <v>330151.90000000002</v>
      </c>
      <c r="N53" s="143"/>
      <c r="O53" s="141">
        <v>106310</v>
      </c>
      <c r="P53" s="32">
        <v>436462</v>
      </c>
      <c r="Q53" s="81"/>
      <c r="R53" s="124"/>
    </row>
    <row r="54" spans="1:18">
      <c r="A54" s="35" t="s">
        <v>75</v>
      </c>
      <c r="B54" s="42" t="s">
        <v>76</v>
      </c>
      <c r="C54" s="78"/>
      <c r="D54" s="295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295"/>
      <c r="E55" s="48" t="s">
        <v>80</v>
      </c>
      <c r="F55" s="48"/>
      <c r="G55" s="48"/>
      <c r="H55" s="48"/>
      <c r="I55" s="48"/>
      <c r="J55" s="48"/>
      <c r="K55" s="161">
        <v>977876.33999999985</v>
      </c>
      <c r="L55" s="138">
        <v>0</v>
      </c>
      <c r="M55" s="32">
        <v>977876.33999999985</v>
      </c>
      <c r="N55" s="62"/>
      <c r="O55" s="139">
        <v>0</v>
      </c>
      <c r="P55" s="32">
        <v>977876</v>
      </c>
      <c r="Q55" s="97"/>
      <c r="R55" s="32"/>
    </row>
    <row r="56" spans="1:18">
      <c r="A56" s="35" t="s">
        <v>81</v>
      </c>
      <c r="B56" s="42" t="s">
        <v>82</v>
      </c>
      <c r="C56" s="78"/>
      <c r="D56" s="295"/>
      <c r="E56" s="48" t="s">
        <v>83</v>
      </c>
      <c r="F56" s="48"/>
      <c r="G56" s="48"/>
      <c r="H56" s="48"/>
      <c r="I56" s="48"/>
      <c r="J56" s="48"/>
      <c r="K56" s="161">
        <v>4077.9</v>
      </c>
      <c r="L56" s="138">
        <v>0</v>
      </c>
      <c r="M56" s="32">
        <v>4077.9</v>
      </c>
      <c r="N56" s="62"/>
      <c r="O56" s="139">
        <v>0</v>
      </c>
      <c r="P56" s="32">
        <v>4078</v>
      </c>
      <c r="Q56" s="97"/>
      <c r="R56" s="32"/>
    </row>
    <row r="57" spans="1:18">
      <c r="A57" s="35" t="s">
        <v>84</v>
      </c>
      <c r="B57" s="42" t="s">
        <v>85</v>
      </c>
      <c r="C57" s="78"/>
      <c r="D57" s="295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295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295"/>
      <c r="E59" s="130" t="s">
        <v>92</v>
      </c>
      <c r="F59" s="130"/>
      <c r="G59" s="130"/>
      <c r="H59" s="48"/>
      <c r="I59" s="48"/>
      <c r="J59" s="48"/>
      <c r="K59" s="161">
        <v>292509.59999999998</v>
      </c>
      <c r="L59" s="138">
        <v>0</v>
      </c>
      <c r="M59" s="32">
        <v>292509.59999999998</v>
      </c>
      <c r="N59" s="62"/>
      <c r="O59" s="139">
        <v>341047</v>
      </c>
      <c r="P59" s="32">
        <v>633557</v>
      </c>
      <c r="Q59" s="97"/>
      <c r="R59" s="32"/>
    </row>
    <row r="60" spans="1:18">
      <c r="A60" s="35" t="s">
        <v>93</v>
      </c>
      <c r="B60" s="42" t="s">
        <v>94</v>
      </c>
      <c r="C60" s="78"/>
      <c r="D60" s="295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295"/>
      <c r="E61" s="48" t="s">
        <v>97</v>
      </c>
      <c r="F61" s="48"/>
      <c r="G61" s="48"/>
      <c r="H61" s="48"/>
      <c r="I61" s="48"/>
      <c r="J61" s="48"/>
      <c r="K61" s="161">
        <v>205842.84000000008</v>
      </c>
      <c r="L61" s="138">
        <v>0</v>
      </c>
      <c r="M61" s="32">
        <v>205842.84000000008</v>
      </c>
      <c r="N61" s="62"/>
      <c r="O61" s="139">
        <v>0</v>
      </c>
      <c r="P61" s="32">
        <v>205843</v>
      </c>
      <c r="Q61" s="97"/>
      <c r="R61" s="32"/>
    </row>
    <row r="62" spans="1:18">
      <c r="B62" s="42"/>
      <c r="C62" s="78"/>
      <c r="D62" s="295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295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295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295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295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295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295"/>
      <c r="E68" s="48"/>
      <c r="F68" s="48" t="s">
        <v>115</v>
      </c>
      <c r="G68" s="48"/>
      <c r="H68" s="48"/>
      <c r="I68" s="48"/>
      <c r="J68" s="48"/>
      <c r="K68" s="161">
        <v>172452</v>
      </c>
      <c r="L68" s="138">
        <v>0</v>
      </c>
      <c r="M68" s="32">
        <v>172452</v>
      </c>
      <c r="N68" s="65"/>
      <c r="O68" s="139">
        <v>0</v>
      </c>
      <c r="P68" s="32">
        <v>172452</v>
      </c>
      <c r="Q68" s="97"/>
      <c r="R68" s="32"/>
    </row>
    <row r="69" spans="1:18">
      <c r="A69" s="35" t="s">
        <v>188</v>
      </c>
      <c r="B69" s="42" t="s">
        <v>189</v>
      </c>
      <c r="C69" s="78"/>
      <c r="D69" s="295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295"/>
      <c r="E70" s="48"/>
      <c r="F70" s="48" t="s">
        <v>180</v>
      </c>
      <c r="G70" s="48"/>
      <c r="H70" s="48"/>
      <c r="I70" s="48"/>
      <c r="J70" s="48"/>
      <c r="K70" s="161">
        <v>111843.95</v>
      </c>
      <c r="L70" s="138">
        <v>0</v>
      </c>
      <c r="M70" s="32">
        <v>111843.95</v>
      </c>
      <c r="N70" s="65"/>
      <c r="O70" s="139">
        <v>0</v>
      </c>
      <c r="P70" s="32">
        <v>111844</v>
      </c>
      <c r="Q70" s="97"/>
      <c r="R70" s="32"/>
    </row>
    <row r="71" spans="1:18">
      <c r="A71" s="35" t="s">
        <v>240</v>
      </c>
      <c r="B71" s="42" t="s">
        <v>241</v>
      </c>
      <c r="C71" s="78"/>
      <c r="D71" s="295"/>
      <c r="E71" s="48"/>
      <c r="F71" s="167" t="s">
        <v>242</v>
      </c>
      <c r="G71" s="167"/>
      <c r="H71" s="167"/>
      <c r="I71" s="167"/>
      <c r="J71" s="173"/>
      <c r="K71" s="161">
        <v>19512</v>
      </c>
      <c r="L71" s="138">
        <v>0</v>
      </c>
      <c r="M71" s="32">
        <v>19512</v>
      </c>
      <c r="N71" s="65"/>
      <c r="O71" s="139">
        <v>0</v>
      </c>
      <c r="P71" s="32">
        <v>19512</v>
      </c>
      <c r="Q71" s="97"/>
      <c r="R71" s="32"/>
    </row>
    <row r="72" spans="1:18">
      <c r="A72" s="35" t="s">
        <v>116</v>
      </c>
      <c r="B72" s="42" t="s">
        <v>103</v>
      </c>
      <c r="C72" s="78"/>
      <c r="D72" s="295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295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295"/>
      <c r="E74" s="46" t="s">
        <v>119</v>
      </c>
      <c r="F74" s="48"/>
      <c r="G74" s="48"/>
      <c r="H74" s="48"/>
      <c r="I74" s="48"/>
      <c r="J74" s="48"/>
      <c r="K74" s="174">
        <v>2114266.5299999998</v>
      </c>
      <c r="L74" s="158">
        <v>0</v>
      </c>
      <c r="M74" s="17">
        <v>2114267</v>
      </c>
      <c r="N74" s="62"/>
      <c r="O74" s="17">
        <v>447357</v>
      </c>
      <c r="P74" s="17">
        <v>2561624</v>
      </c>
      <c r="Q74" s="61"/>
      <c r="R74" s="32"/>
    </row>
    <row r="75" spans="1:18" s="30" customFormat="1" ht="13.5" thickTop="1">
      <c r="A75" s="36"/>
      <c r="B75" s="43"/>
      <c r="C75" s="80"/>
      <c r="D75" s="295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35" t="s">
        <v>211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35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35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295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40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40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295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295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295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295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295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295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295"/>
      <c r="E89" s="48" t="s">
        <v>115</v>
      </c>
      <c r="F89" s="48"/>
      <c r="G89" s="48"/>
      <c r="H89" s="48"/>
      <c r="I89" s="48"/>
      <c r="J89" s="48"/>
      <c r="K89" s="161">
        <v>2330226.04</v>
      </c>
      <c r="L89" s="138">
        <v>0</v>
      </c>
      <c r="M89" s="32">
        <v>2330226.04</v>
      </c>
      <c r="N89" s="62"/>
      <c r="O89" s="139">
        <v>0</v>
      </c>
      <c r="P89" s="32">
        <v>2330226</v>
      </c>
      <c r="Q89" s="97"/>
      <c r="R89" s="32"/>
    </row>
    <row r="90" spans="1:18">
      <c r="A90" s="76" t="s">
        <v>192</v>
      </c>
      <c r="B90" s="78" t="s">
        <v>193</v>
      </c>
      <c r="C90" s="78"/>
      <c r="D90" s="295"/>
      <c r="E90" s="48" t="s">
        <v>179</v>
      </c>
      <c r="F90" s="48"/>
      <c r="G90" s="48"/>
      <c r="H90" s="48"/>
      <c r="I90" s="48"/>
      <c r="J90" s="48"/>
      <c r="K90" s="161">
        <v>9218800</v>
      </c>
      <c r="L90" s="138">
        <v>0</v>
      </c>
      <c r="M90" s="32">
        <v>9218800</v>
      </c>
      <c r="N90" s="62"/>
      <c r="O90" s="139">
        <v>0</v>
      </c>
      <c r="P90" s="32">
        <v>9218800</v>
      </c>
      <c r="Q90" s="97"/>
      <c r="R90" s="32"/>
    </row>
    <row r="91" spans="1:18">
      <c r="A91" s="76" t="s">
        <v>194</v>
      </c>
      <c r="B91" s="78" t="s">
        <v>195</v>
      </c>
      <c r="C91" s="78"/>
      <c r="D91" s="295"/>
      <c r="E91" s="48" t="s">
        <v>180</v>
      </c>
      <c r="F91" s="48"/>
      <c r="G91" s="48"/>
      <c r="H91" s="48"/>
      <c r="I91" s="48"/>
      <c r="J91" s="48"/>
      <c r="K91" s="161">
        <v>4045316.05</v>
      </c>
      <c r="L91" s="138">
        <v>0</v>
      </c>
      <c r="M91" s="32">
        <v>4045316.05</v>
      </c>
      <c r="N91" s="62"/>
      <c r="O91" s="139">
        <v>0</v>
      </c>
      <c r="P91" s="32">
        <v>4045316</v>
      </c>
      <c r="Q91" s="97"/>
      <c r="R91" s="32"/>
    </row>
    <row r="92" spans="1:18">
      <c r="A92" s="76" t="s">
        <v>133</v>
      </c>
      <c r="B92" s="78" t="s">
        <v>125</v>
      </c>
      <c r="C92" s="78"/>
      <c r="D92" s="295"/>
      <c r="E92" s="167" t="s">
        <v>134</v>
      </c>
      <c r="F92" s="167"/>
      <c r="G92" s="167"/>
      <c r="H92" s="167"/>
      <c r="I92" s="167"/>
      <c r="J92" s="173"/>
      <c r="K92" s="161">
        <v>225692</v>
      </c>
      <c r="L92" s="138">
        <v>0</v>
      </c>
      <c r="M92" s="32">
        <v>225692</v>
      </c>
      <c r="N92" s="65"/>
      <c r="O92" s="139">
        <v>0</v>
      </c>
      <c r="P92" s="32">
        <v>225692</v>
      </c>
      <c r="Q92" s="97"/>
      <c r="R92" s="32"/>
    </row>
    <row r="93" spans="1:18">
      <c r="A93" s="76" t="s">
        <v>135</v>
      </c>
      <c r="B93" s="78" t="s">
        <v>125</v>
      </c>
      <c r="C93" s="78"/>
      <c r="D93" s="295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295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295"/>
      <c r="E95" s="46" t="s">
        <v>137</v>
      </c>
      <c r="F95" s="48"/>
      <c r="G95" s="48"/>
      <c r="H95" s="48"/>
      <c r="I95" s="48"/>
      <c r="J95" s="48"/>
      <c r="K95" s="93">
        <v>15820034.09</v>
      </c>
      <c r="L95" s="69">
        <v>0</v>
      </c>
      <c r="M95" s="93">
        <v>15820034</v>
      </c>
      <c r="N95" s="62"/>
      <c r="O95" s="93">
        <v>0</v>
      </c>
      <c r="P95" s="93">
        <v>15820034</v>
      </c>
      <c r="Q95" s="61"/>
      <c r="R95" s="32"/>
    </row>
    <row r="96" spans="1:18" s="30" customFormat="1" ht="7.5" customHeight="1">
      <c r="A96" s="79"/>
      <c r="B96" s="80"/>
      <c r="C96" s="80"/>
      <c r="D96" s="295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40" t="s">
        <v>138</v>
      </c>
      <c r="E97" s="48"/>
      <c r="F97" s="48"/>
      <c r="G97" s="48"/>
      <c r="H97" s="48"/>
      <c r="I97" s="48"/>
      <c r="J97" s="48"/>
      <c r="K97" s="175">
        <v>17934300.620000001</v>
      </c>
      <c r="L97" s="159">
        <v>0</v>
      </c>
      <c r="M97" s="94">
        <v>17934301</v>
      </c>
      <c r="N97" s="67"/>
      <c r="O97" s="17">
        <v>447357</v>
      </c>
      <c r="P97" s="17">
        <v>18381658</v>
      </c>
      <c r="Q97" s="61"/>
      <c r="R97" s="32"/>
    </row>
    <row r="98" spans="1:18" ht="13.5" thickTop="1">
      <c r="A98" s="25"/>
      <c r="B98" s="78"/>
      <c r="C98" s="78"/>
      <c r="D98" s="340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41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41" t="s">
        <v>181</v>
      </c>
      <c r="E101" s="130"/>
      <c r="F101" s="131"/>
      <c r="G101" s="27"/>
      <c r="H101" s="27"/>
      <c r="I101" s="27"/>
      <c r="J101" s="27"/>
      <c r="K101" s="161">
        <v>891168</v>
      </c>
      <c r="L101" s="138">
        <v>0</v>
      </c>
      <c r="M101" s="32">
        <v>891168</v>
      </c>
      <c r="N101" s="62"/>
      <c r="O101" s="139">
        <v>0</v>
      </c>
      <c r="P101" s="32">
        <v>891168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41" t="s">
        <v>182</v>
      </c>
      <c r="E102" s="130"/>
      <c r="F102" s="131"/>
      <c r="G102" s="27"/>
      <c r="H102" s="27"/>
      <c r="I102" s="27"/>
      <c r="J102" s="27"/>
      <c r="K102" s="161">
        <v>685277</v>
      </c>
      <c r="L102" s="138">
        <v>0</v>
      </c>
      <c r="M102" s="32">
        <v>685277</v>
      </c>
      <c r="N102" s="62"/>
      <c r="O102" s="139">
        <v>0</v>
      </c>
      <c r="P102" s="32">
        <v>685277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42" t="s">
        <v>245</v>
      </c>
      <c r="E103" s="167"/>
      <c r="F103" s="168"/>
      <c r="G103" s="169"/>
      <c r="H103" s="169"/>
      <c r="I103" s="169"/>
      <c r="J103" s="170"/>
      <c r="K103" s="161">
        <v>0</v>
      </c>
      <c r="L103" s="138">
        <v>0</v>
      </c>
      <c r="M103" s="32">
        <v>0</v>
      </c>
      <c r="N103" s="62"/>
      <c r="O103" s="139">
        <v>0</v>
      </c>
      <c r="P103" s="32">
        <v>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42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41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29" t="s">
        <v>142</v>
      </c>
      <c r="E107" s="130"/>
      <c r="F107" s="131"/>
      <c r="G107" s="27"/>
      <c r="H107" s="27"/>
      <c r="I107" s="27"/>
      <c r="J107" s="27"/>
      <c r="K107" s="176">
        <v>1576445</v>
      </c>
      <c r="L107" s="153">
        <v>0</v>
      </c>
      <c r="M107" s="134">
        <v>1576445</v>
      </c>
      <c r="N107" s="133"/>
      <c r="O107" s="134">
        <v>0</v>
      </c>
      <c r="P107" s="18">
        <v>1576445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05"/>
      <c r="F108" s="305"/>
      <c r="G108" s="305"/>
      <c r="H108" s="305"/>
      <c r="I108" s="305"/>
      <c r="J108" s="27"/>
      <c r="K108" s="176">
        <v>19510745.620000001</v>
      </c>
      <c r="L108" s="134">
        <v>0</v>
      </c>
      <c r="M108" s="134">
        <v>19510746</v>
      </c>
      <c r="N108" s="133"/>
      <c r="O108" s="134">
        <v>447357</v>
      </c>
      <c r="P108" s="134">
        <v>19958103</v>
      </c>
      <c r="Q108" s="88"/>
      <c r="R108" s="116"/>
    </row>
    <row r="109" spans="1:18" s="30" customFormat="1" ht="13.5" thickTop="1">
      <c r="A109" s="79"/>
      <c r="B109" s="80"/>
      <c r="C109" s="80"/>
      <c r="D109" s="295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40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295" t="s">
        <v>146</v>
      </c>
      <c r="E111" s="48"/>
      <c r="F111" s="48"/>
      <c r="G111" s="48"/>
      <c r="H111" s="48"/>
      <c r="I111" s="48"/>
      <c r="J111" s="48"/>
      <c r="K111" s="161">
        <v>55643564.340000004</v>
      </c>
      <c r="L111" s="138">
        <v>0</v>
      </c>
      <c r="M111" s="32">
        <v>55643564.340000004</v>
      </c>
      <c r="N111" s="62"/>
      <c r="O111" s="139">
        <v>1965354</v>
      </c>
      <c r="P111" s="32">
        <v>57608918</v>
      </c>
      <c r="Q111" s="81"/>
      <c r="R111" s="124"/>
    </row>
    <row r="112" spans="1:18">
      <c r="A112" s="76"/>
      <c r="B112" s="78"/>
      <c r="C112" s="78"/>
      <c r="D112" s="295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295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295"/>
      <c r="E114" s="48"/>
      <c r="F114" s="48" t="s">
        <v>151</v>
      </c>
      <c r="G114" s="48"/>
      <c r="H114" s="48"/>
      <c r="I114" s="48"/>
      <c r="J114" s="48"/>
      <c r="K114" s="161">
        <v>63333.71</v>
      </c>
      <c r="L114" s="138">
        <v>-63333.71</v>
      </c>
      <c r="M114" s="32">
        <v>0</v>
      </c>
      <c r="N114" s="62"/>
      <c r="O114" s="139">
        <v>6317770</v>
      </c>
      <c r="P114" s="32">
        <v>6317770</v>
      </c>
      <c r="Q114" s="97"/>
      <c r="R114" s="32"/>
    </row>
    <row r="115" spans="1:18">
      <c r="A115" s="76"/>
      <c r="B115" s="78"/>
      <c r="C115" s="78"/>
      <c r="D115" s="295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295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295"/>
      <c r="E117" s="48"/>
      <c r="F117" s="48" t="s">
        <v>157</v>
      </c>
      <c r="G117" s="48"/>
      <c r="H117" s="48"/>
      <c r="I117" s="48"/>
      <c r="J117" s="48"/>
      <c r="K117" s="161">
        <v>69924.56</v>
      </c>
      <c r="L117" s="138">
        <v>63333.71</v>
      </c>
      <c r="M117" s="32">
        <v>133258.26999999999</v>
      </c>
      <c r="N117" s="62"/>
      <c r="O117" s="139">
        <v>0</v>
      </c>
      <c r="P117" s="32">
        <v>133258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295"/>
      <c r="E118" s="48"/>
      <c r="F118" s="48" t="s">
        <v>159</v>
      </c>
      <c r="G118" s="48"/>
      <c r="H118" s="48"/>
      <c r="I118" s="48"/>
      <c r="J118" s="48"/>
      <c r="K118" s="161">
        <v>134339.20000000001</v>
      </c>
      <c r="L118" s="138">
        <v>0</v>
      </c>
      <c r="M118" s="32">
        <v>134339.20000000001</v>
      </c>
      <c r="N118" s="62"/>
      <c r="O118" s="139">
        <v>0</v>
      </c>
      <c r="P118" s="32">
        <v>134339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295"/>
      <c r="E119" s="48"/>
      <c r="F119" s="48" t="s">
        <v>161</v>
      </c>
      <c r="G119" s="48"/>
      <c r="H119" s="48"/>
      <c r="I119" s="48"/>
      <c r="J119" s="48"/>
      <c r="K119" s="161">
        <v>4343756.67</v>
      </c>
      <c r="L119" s="138">
        <v>0</v>
      </c>
      <c r="M119" s="32">
        <v>4343756.67</v>
      </c>
      <c r="N119" s="62"/>
      <c r="O119" s="139">
        <v>0</v>
      </c>
      <c r="P119" s="32">
        <v>4343757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295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295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295" t="s">
        <v>169</v>
      </c>
      <c r="E122" s="48"/>
      <c r="F122" s="48"/>
      <c r="G122" s="48"/>
      <c r="H122" s="48"/>
      <c r="I122" s="48"/>
      <c r="J122" s="48"/>
      <c r="K122" s="162">
        <v>-7066637.1500000004</v>
      </c>
      <c r="L122" s="151">
        <v>0</v>
      </c>
      <c r="M122" s="145">
        <v>-7066637.1500000004</v>
      </c>
      <c r="N122" s="62"/>
      <c r="O122" s="160">
        <v>5763580</v>
      </c>
      <c r="P122" s="145">
        <v>-1303056</v>
      </c>
      <c r="Q122" s="97"/>
      <c r="R122" s="32"/>
    </row>
    <row r="123" spans="1:18" s="30" customFormat="1" ht="9" customHeight="1">
      <c r="A123" s="36"/>
      <c r="B123" s="43"/>
      <c r="C123" s="80"/>
      <c r="D123" s="295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40" t="s">
        <v>171</v>
      </c>
      <c r="E124" s="48"/>
      <c r="F124" s="48"/>
      <c r="G124" s="48"/>
      <c r="H124" s="48"/>
      <c r="I124" s="48"/>
      <c r="J124" s="48"/>
      <c r="K124" s="175">
        <v>53188281.330000013</v>
      </c>
      <c r="L124" s="159">
        <v>0</v>
      </c>
      <c r="M124" s="94">
        <v>53188281</v>
      </c>
      <c r="N124" s="67"/>
      <c r="O124" s="94">
        <v>14046704</v>
      </c>
      <c r="P124" s="94">
        <v>67234986</v>
      </c>
      <c r="Q124" s="61"/>
      <c r="R124" s="32"/>
    </row>
    <row r="125" spans="1:18" s="30" customFormat="1" ht="9" customHeight="1" thickTop="1">
      <c r="A125" s="36"/>
      <c r="B125" s="43"/>
      <c r="C125" s="80"/>
      <c r="D125" s="295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29" t="s">
        <v>172</v>
      </c>
      <c r="E126" s="306"/>
      <c r="F126" s="306"/>
      <c r="G126" s="306"/>
      <c r="H126" s="306"/>
      <c r="I126" s="306"/>
      <c r="J126" s="130"/>
      <c r="K126" s="176">
        <v>72699026.950000018</v>
      </c>
      <c r="L126" s="153">
        <v>0</v>
      </c>
      <c r="M126" s="134">
        <v>72699027</v>
      </c>
      <c r="N126" s="133"/>
      <c r="O126" s="134">
        <v>14494061</v>
      </c>
      <c r="P126" s="134">
        <v>87193089</v>
      </c>
      <c r="Q126" s="88"/>
      <c r="R126" s="116"/>
    </row>
    <row r="127" spans="1:18" s="30" customFormat="1" ht="9" customHeight="1" thickTop="1">
      <c r="A127" s="36"/>
      <c r="B127" s="43"/>
      <c r="C127" s="80"/>
      <c r="D127" s="295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43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1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239" priority="7" operator="notEqual">
      <formula>0</formula>
    </cfRule>
    <cfRule type="containsBlanks" dxfId="238" priority="8">
      <formula>LEN(TRIM(K12))=0</formula>
    </cfRule>
  </conditionalFormatting>
  <conditionalFormatting sqref="O105">
    <cfRule type="cellIs" dxfId="237" priority="81" operator="notEqual">
      <formula>0</formula>
    </cfRule>
    <cfRule type="containsBlanks" dxfId="236" priority="82">
      <formula>LEN(TRIM(O105))=0</formula>
    </cfRule>
  </conditionalFormatting>
  <conditionalFormatting sqref="K11">
    <cfRule type="cellIs" dxfId="235" priority="57" operator="notEqual">
      <formula>0</formula>
    </cfRule>
    <cfRule type="containsBlanks" dxfId="234" priority="58">
      <formula>LEN(TRIM(K11))=0</formula>
    </cfRule>
  </conditionalFormatting>
  <conditionalFormatting sqref="P28:P35">
    <cfRule type="cellIs" dxfId="233" priority="49" operator="notEqual">
      <formula>0</formula>
    </cfRule>
    <cfRule type="containsBlanks" dxfId="232" priority="50">
      <formula>LEN(TRIM(P28))=0</formula>
    </cfRule>
  </conditionalFormatting>
  <conditionalFormatting sqref="P42:P46">
    <cfRule type="cellIs" dxfId="231" priority="47" operator="notEqual">
      <formula>0</formula>
    </cfRule>
    <cfRule type="containsBlanks" dxfId="230" priority="48">
      <formula>LEN(TRIM(P42))=0</formula>
    </cfRule>
  </conditionalFormatting>
  <conditionalFormatting sqref="P53:P61">
    <cfRule type="cellIs" dxfId="229" priority="45" operator="notEqual">
      <formula>0</formula>
    </cfRule>
    <cfRule type="containsBlanks" dxfId="228" priority="46">
      <formula>LEN(TRIM(P53))=0</formula>
    </cfRule>
  </conditionalFormatting>
  <conditionalFormatting sqref="P63:P72">
    <cfRule type="cellIs" dxfId="227" priority="43" operator="notEqual">
      <formula>0</formula>
    </cfRule>
    <cfRule type="containsBlanks" dxfId="226" priority="44">
      <formula>LEN(TRIM(P63))=0</formula>
    </cfRule>
  </conditionalFormatting>
  <conditionalFormatting sqref="P84:P93">
    <cfRule type="cellIs" dxfId="225" priority="41" operator="notEqual">
      <formula>0</formula>
    </cfRule>
    <cfRule type="containsBlanks" dxfId="224" priority="42">
      <formula>LEN(TRIM(P84))=0</formula>
    </cfRule>
  </conditionalFormatting>
  <conditionalFormatting sqref="P100:P105">
    <cfRule type="cellIs" dxfId="223" priority="39" operator="notEqual">
      <formula>0</formula>
    </cfRule>
    <cfRule type="containsBlanks" dxfId="222" priority="40">
      <formula>LEN(TRIM(P100))=0</formula>
    </cfRule>
  </conditionalFormatting>
  <conditionalFormatting sqref="P114">
    <cfRule type="cellIs" dxfId="221" priority="35" operator="notEqual">
      <formula>0</formula>
    </cfRule>
    <cfRule type="containsBlanks" dxfId="220" priority="36">
      <formula>LEN(TRIM(P114))=0</formula>
    </cfRule>
  </conditionalFormatting>
  <conditionalFormatting sqref="P116:P121">
    <cfRule type="cellIs" dxfId="219" priority="33" operator="notEqual">
      <formula>0</formula>
    </cfRule>
    <cfRule type="containsBlanks" dxfId="218" priority="34">
      <formula>LEN(TRIM(P116))=0</formula>
    </cfRule>
  </conditionalFormatting>
  <conditionalFormatting sqref="P122">
    <cfRule type="cellIs" dxfId="217" priority="31" operator="notEqual">
      <formula>0</formula>
    </cfRule>
    <cfRule type="containsBlanks" dxfId="216" priority="32">
      <formula>LEN(TRIM(P122))=0</formula>
    </cfRule>
  </conditionalFormatting>
  <conditionalFormatting sqref="P12:P22">
    <cfRule type="cellIs" dxfId="215" priority="29" operator="notEqual">
      <formula>0</formula>
    </cfRule>
    <cfRule type="containsBlanks" dxfId="214" priority="30">
      <formula>LEN(TRIM(P12))=0</formula>
    </cfRule>
  </conditionalFormatting>
  <conditionalFormatting sqref="P23">
    <cfRule type="cellIs" dxfId="213" priority="27" operator="notEqual">
      <formula>0</formula>
    </cfRule>
    <cfRule type="containsBlanks" dxfId="212" priority="28">
      <formula>LEN(TRIM(P23))=0</formula>
    </cfRule>
  </conditionalFormatting>
  <conditionalFormatting sqref="M12">
    <cfRule type="cellIs" dxfId="211" priority="25" operator="notEqual">
      <formula>0</formula>
    </cfRule>
    <cfRule type="containsBlanks" dxfId="210" priority="26">
      <formula>LEN(TRIM(M12))=0</formula>
    </cfRule>
  </conditionalFormatting>
  <conditionalFormatting sqref="L13:L22">
    <cfRule type="cellIs" dxfId="209" priority="23" operator="notEqual">
      <formula>0</formula>
    </cfRule>
    <cfRule type="containsBlanks" dxfId="208" priority="24">
      <formula>LEN(TRIM(L13))=0</formula>
    </cfRule>
  </conditionalFormatting>
  <conditionalFormatting sqref="L23">
    <cfRule type="cellIs" dxfId="207" priority="21" operator="notEqual">
      <formula>0</formula>
    </cfRule>
    <cfRule type="containsBlanks" dxfId="206" priority="22">
      <formula>LEN(TRIM(L23))=0</formula>
    </cfRule>
  </conditionalFormatting>
  <conditionalFormatting sqref="L29:L35">
    <cfRule type="cellIs" dxfId="205" priority="19" operator="notEqual">
      <formula>0</formula>
    </cfRule>
    <cfRule type="containsBlanks" dxfId="204" priority="20">
      <formula>LEN(TRIM(L29))=0</formula>
    </cfRule>
  </conditionalFormatting>
  <conditionalFormatting sqref="O104">
    <cfRule type="cellIs" dxfId="203" priority="17" operator="notEqual">
      <formula>0</formula>
    </cfRule>
    <cfRule type="containsBlanks" dxfId="202" priority="18">
      <formula>LEN(TRIM(O104))=0</formula>
    </cfRule>
  </conditionalFormatting>
  <conditionalFormatting sqref="K28:K35 K13:K23 K53:K72">
    <cfRule type="cellIs" dxfId="201" priority="15" operator="notEqual">
      <formula>0</formula>
    </cfRule>
    <cfRule type="containsBlanks" dxfId="200" priority="16">
      <formula>LEN(TRIM(K13))=0</formula>
    </cfRule>
  </conditionalFormatting>
  <conditionalFormatting sqref="K100:K105">
    <cfRule type="cellIs" dxfId="199" priority="1" operator="notEqual">
      <formula>0</formula>
    </cfRule>
    <cfRule type="containsBlanks" dxfId="198" priority="2">
      <formula>LEN(TRIM(K100))=0</formula>
    </cfRule>
  </conditionalFormatting>
  <conditionalFormatting sqref="O114 M114 O12:O23 M111 O116:O121 O111 O84:O93 M84:M93 M116:M122 M28:M35 O28:O35 M13:M23 O53:O72 M53:M72">
    <cfRule type="cellIs" dxfId="197" priority="108" operator="notEqual">
      <formula>0</formula>
    </cfRule>
    <cfRule type="containsBlanks" dxfId="196" priority="109">
      <formula>LEN(TRIM(M12))=0</formula>
    </cfRule>
  </conditionalFormatting>
  <conditionalFormatting sqref="O12">
    <cfRule type="cellIs" dxfId="195" priority="107" operator="notEqual">
      <formula>O25</formula>
    </cfRule>
  </conditionalFormatting>
  <conditionalFormatting sqref="M53">
    <cfRule type="cellIs" dxfId="194" priority="106" operator="notEqual">
      <formula>M74</formula>
    </cfRule>
  </conditionalFormatting>
  <conditionalFormatting sqref="O53">
    <cfRule type="cellIs" dxfId="193" priority="105" operator="notEqual">
      <formula>O74</formula>
    </cfRule>
  </conditionalFormatting>
  <conditionalFormatting sqref="M84:M91">
    <cfRule type="cellIs" dxfId="192" priority="104" operator="notEqual">
      <formula>M95</formula>
    </cfRule>
  </conditionalFormatting>
  <conditionalFormatting sqref="O84">
    <cfRule type="cellIs" dxfId="191" priority="103" operator="notEqual">
      <formula>O97</formula>
    </cfRule>
  </conditionalFormatting>
  <conditionalFormatting sqref="M130 O130">
    <cfRule type="cellIs" dxfId="190" priority="93" operator="notEqual">
      <formula>0</formula>
    </cfRule>
    <cfRule type="cellIs" dxfId="189" priority="94" operator="equal">
      <formula>0</formula>
    </cfRule>
  </conditionalFormatting>
  <conditionalFormatting sqref="P62">
    <cfRule type="cellIs" dxfId="188" priority="87" operator="notEqual">
      <formula>0</formula>
    </cfRule>
    <cfRule type="containsBlanks" dxfId="187" priority="88">
      <formula>LEN(TRIM(P62))=0</formula>
    </cfRule>
  </conditionalFormatting>
  <conditionalFormatting sqref="P130">
    <cfRule type="cellIs" dxfId="186" priority="85" operator="notEqual">
      <formula>0</formula>
    </cfRule>
    <cfRule type="cellIs" dxfId="185" priority="86" operator="equal">
      <formula>0</formula>
    </cfRule>
  </conditionalFormatting>
  <conditionalFormatting sqref="M46 O46">
    <cfRule type="cellIs" dxfId="184" priority="83" operator="notEqual">
      <formula>0</formula>
    </cfRule>
    <cfRule type="containsBlanks" dxfId="183" priority="84">
      <formula>LEN(TRIM(M46))=0</formula>
    </cfRule>
  </conditionalFormatting>
  <conditionalFormatting sqref="O42:O45 M42:M45">
    <cfRule type="cellIs" dxfId="182" priority="79" operator="notEqual">
      <formula>0</formula>
    </cfRule>
    <cfRule type="containsBlanks" dxfId="181" priority="80">
      <formula>LEN(TRIM(M42))=0</formula>
    </cfRule>
  </conditionalFormatting>
  <conditionalFormatting sqref="O100:O103 M100:M105">
    <cfRule type="cellIs" dxfId="180" priority="77" operator="notEqual">
      <formula>0</formula>
    </cfRule>
    <cfRule type="containsBlanks" dxfId="179" priority="78">
      <formula>LEN(TRIM(M100))=0</formula>
    </cfRule>
  </conditionalFormatting>
  <conditionalFormatting sqref="K11">
    <cfRule type="cellIs" dxfId="178" priority="56" operator="notEqual">
      <formula>K24</formula>
    </cfRule>
  </conditionalFormatting>
  <conditionalFormatting sqref="K130">
    <cfRule type="cellIs" dxfId="177" priority="54" operator="notEqual">
      <formula>0</formula>
    </cfRule>
    <cfRule type="cellIs" dxfId="176" priority="55" operator="equal">
      <formula>0</formula>
    </cfRule>
  </conditionalFormatting>
  <conditionalFormatting sqref="L130">
    <cfRule type="cellIs" dxfId="175" priority="52" operator="notEqual">
      <formula>0</formula>
    </cfRule>
    <cfRule type="cellIs" dxfId="174" priority="53" operator="equal">
      <formula>0</formula>
    </cfRule>
  </conditionalFormatting>
  <conditionalFormatting sqref="M13:M23">
    <cfRule type="cellIs" dxfId="173" priority="51" operator="notEqual">
      <formula>M26</formula>
    </cfRule>
  </conditionalFormatting>
  <conditionalFormatting sqref="P111">
    <cfRule type="cellIs" dxfId="172" priority="37" operator="notEqual">
      <formula>0</formula>
    </cfRule>
    <cfRule type="containsBlanks" dxfId="171" priority="38">
      <formula>LEN(TRIM(P111))=0</formula>
    </cfRule>
  </conditionalFormatting>
  <conditionalFormatting sqref="M92:M93">
    <cfRule type="cellIs" dxfId="170" priority="110" operator="notEqual">
      <formula>M105</formula>
    </cfRule>
  </conditionalFormatting>
  <conditionalFormatting sqref="K53">
    <cfRule type="cellIs" dxfId="169" priority="14" operator="notEqual">
      <formula>K74</formula>
    </cfRule>
  </conditionalFormatting>
  <conditionalFormatting sqref="K46">
    <cfRule type="cellIs" dxfId="168" priority="12" operator="notEqual">
      <formula>0</formula>
    </cfRule>
    <cfRule type="containsBlanks" dxfId="167" priority="13">
      <formula>LEN(TRIM(K46))=0</formula>
    </cfRule>
  </conditionalFormatting>
  <conditionalFormatting sqref="K42:K45">
    <cfRule type="cellIs" dxfId="166" priority="10" operator="notEqual">
      <formula>0</formula>
    </cfRule>
    <cfRule type="containsBlanks" dxfId="165" priority="11">
      <formula>LEN(TRIM(K42))=0</formula>
    </cfRule>
  </conditionalFormatting>
  <conditionalFormatting sqref="K13:K23">
    <cfRule type="cellIs" dxfId="164" priority="9" operator="notEqual">
      <formula>K26</formula>
    </cfRule>
  </conditionalFormatting>
  <conditionalFormatting sqref="K114 K111 K84:K93 K116:K122">
    <cfRule type="cellIs" dxfId="163" priority="4" operator="notEqual">
      <formula>0</formula>
    </cfRule>
    <cfRule type="containsBlanks" dxfId="162" priority="5">
      <formula>LEN(TRIM(K84))=0</formula>
    </cfRule>
  </conditionalFormatting>
  <conditionalFormatting sqref="K84:K91">
    <cfRule type="cellIs" dxfId="161" priority="3" operator="notEqual">
      <formula>K95</formula>
    </cfRule>
  </conditionalFormatting>
  <conditionalFormatting sqref="K92:K93">
    <cfRule type="cellIs" dxfId="16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85546875" style="25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24" t="s">
        <v>0</v>
      </c>
      <c r="D1" s="316" t="s">
        <v>0</v>
      </c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25" t="s">
        <v>210</v>
      </c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03"/>
      <c r="R3" s="117"/>
    </row>
    <row r="4" spans="1:18" ht="12.75" customHeight="1">
      <c r="B4" s="37"/>
      <c r="C4" s="89"/>
      <c r="D4" s="325" t="s">
        <v>3</v>
      </c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03"/>
      <c r="R4" s="117"/>
    </row>
    <row r="5" spans="1:18" ht="12.75" customHeight="1">
      <c r="B5" s="37"/>
      <c r="C5" s="89"/>
      <c r="D5" s="326" t="s">
        <v>4</v>
      </c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04"/>
      <c r="R5" s="108"/>
    </row>
    <row r="6" spans="1:18" ht="12.75" customHeight="1">
      <c r="B6" s="37"/>
      <c r="C6" s="89"/>
      <c r="D6" s="327">
        <v>43281</v>
      </c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00"/>
      <c r="R6" s="118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17851747.57</v>
      </c>
      <c r="L12" s="142">
        <v>0</v>
      </c>
      <c r="M12" s="32">
        <v>17851747.57</v>
      </c>
      <c r="N12" s="143"/>
      <c r="O12" s="141">
        <v>76860</v>
      </c>
      <c r="P12" s="32">
        <v>17928608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373012.03999999992</v>
      </c>
      <c r="L13" s="139">
        <v>0</v>
      </c>
      <c r="M13" s="32">
        <v>373012.03999999992</v>
      </c>
      <c r="N13" s="61"/>
      <c r="O13" s="139">
        <v>0</v>
      </c>
      <c r="P13" s="32">
        <v>373012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567506.86</v>
      </c>
      <c r="L14" s="139">
        <v>0</v>
      </c>
      <c r="M14" s="32">
        <v>567506.86</v>
      </c>
      <c r="N14" s="61"/>
      <c r="O14" s="139">
        <v>2183993</v>
      </c>
      <c r="P14" s="32">
        <v>2751500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4195440.7700000005</v>
      </c>
      <c r="L16" s="139">
        <v>0</v>
      </c>
      <c r="M16" s="32">
        <v>4195440.7700000005</v>
      </c>
      <c r="N16" s="61"/>
      <c r="O16" s="139">
        <v>1707814</v>
      </c>
      <c r="P16" s="32">
        <v>5903255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24088.299999999996</v>
      </c>
      <c r="L17" s="139">
        <v>0</v>
      </c>
      <c r="M17" s="32">
        <v>24088.299999999996</v>
      </c>
      <c r="N17" s="61"/>
      <c r="O17" s="139">
        <v>0</v>
      </c>
      <c r="P17" s="32">
        <v>24088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689217.77</v>
      </c>
      <c r="L18" s="139">
        <v>0</v>
      </c>
      <c r="M18" s="32">
        <v>689217.77</v>
      </c>
      <c r="N18" s="61"/>
      <c r="O18" s="139">
        <v>0</v>
      </c>
      <c r="P18" s="32">
        <v>689218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119</v>
      </c>
      <c r="L19" s="139">
        <v>0</v>
      </c>
      <c r="M19" s="32">
        <v>119</v>
      </c>
      <c r="N19" s="61"/>
      <c r="O19" s="139">
        <v>0</v>
      </c>
      <c r="P19" s="32">
        <v>119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78606.509999999995</v>
      </c>
      <c r="L20" s="139">
        <v>0</v>
      </c>
      <c r="M20" s="32">
        <v>78606.509999999995</v>
      </c>
      <c r="N20" s="61"/>
      <c r="O20" s="139">
        <v>0</v>
      </c>
      <c r="P20" s="32">
        <v>78607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0</v>
      </c>
      <c r="L21" s="139">
        <v>0</v>
      </c>
      <c r="M21" s="32">
        <v>0</v>
      </c>
      <c r="N21" s="61"/>
      <c r="O21" s="139">
        <v>7900</v>
      </c>
      <c r="P21" s="32">
        <v>7900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1000</v>
      </c>
      <c r="L22" s="139">
        <v>0</v>
      </c>
      <c r="M22" s="32">
        <v>1000</v>
      </c>
      <c r="N22" s="61"/>
      <c r="O22" s="139">
        <v>0</v>
      </c>
      <c r="P22" s="32">
        <v>1000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23780738.82</v>
      </c>
      <c r="L25" s="146">
        <v>0</v>
      </c>
      <c r="M25" s="147">
        <v>23780739</v>
      </c>
      <c r="N25" s="62"/>
      <c r="O25" s="147">
        <v>3976567</v>
      </c>
      <c r="P25" s="147">
        <v>27757307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9432124.4900000002</v>
      </c>
      <c r="L28" s="148">
        <v>0</v>
      </c>
      <c r="M28" s="32">
        <v>9432124.4900000002</v>
      </c>
      <c r="N28" s="61"/>
      <c r="O28" s="139">
        <v>0</v>
      </c>
      <c r="P28" s="32">
        <v>9432124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53660.58</v>
      </c>
      <c r="L30" s="139">
        <v>0</v>
      </c>
      <c r="M30" s="32">
        <v>53660.58</v>
      </c>
      <c r="N30" s="61"/>
      <c r="O30" s="139">
        <v>12519296</v>
      </c>
      <c r="P30" s="32">
        <v>12572957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111323017.65000001</v>
      </c>
      <c r="L33" s="139">
        <v>0</v>
      </c>
      <c r="M33" s="32">
        <v>111323017.65000001</v>
      </c>
      <c r="N33" s="61"/>
      <c r="O33" s="139">
        <v>5943542</v>
      </c>
      <c r="P33" s="32">
        <v>117266560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16062731.460000001</v>
      </c>
      <c r="L34" s="139">
        <v>0</v>
      </c>
      <c r="M34" s="32">
        <v>16062731.460000001</v>
      </c>
      <c r="N34" s="61"/>
      <c r="O34" s="139">
        <v>0</v>
      </c>
      <c r="P34" s="32">
        <v>16062731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786427</v>
      </c>
      <c r="P35" s="145">
        <v>786427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136871534.18000001</v>
      </c>
      <c r="L37" s="146">
        <v>0</v>
      </c>
      <c r="M37" s="69">
        <v>136871534</v>
      </c>
      <c r="N37" s="61"/>
      <c r="O37" s="69">
        <v>19249265</v>
      </c>
      <c r="P37" s="69">
        <v>156120799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160652273</v>
      </c>
      <c r="L39" s="150">
        <v>0</v>
      </c>
      <c r="M39" s="94">
        <v>160652273</v>
      </c>
      <c r="N39" s="67"/>
      <c r="O39" s="17">
        <v>23225832</v>
      </c>
      <c r="P39" s="17">
        <v>183878106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14067433.119999999</v>
      </c>
      <c r="L43" s="138">
        <v>0</v>
      </c>
      <c r="M43" s="32">
        <v>14067433.119999999</v>
      </c>
      <c r="N43" s="61"/>
      <c r="O43" s="139">
        <v>0</v>
      </c>
      <c r="P43" s="32">
        <v>14067433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2285513.65</v>
      </c>
      <c r="L44" s="138">
        <v>0</v>
      </c>
      <c r="M44" s="32">
        <v>2285513.65</v>
      </c>
      <c r="N44" s="61"/>
      <c r="O44" s="139">
        <v>0</v>
      </c>
      <c r="P44" s="32">
        <v>2285514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153728</v>
      </c>
      <c r="L45" s="138">
        <v>0</v>
      </c>
      <c r="M45" s="32">
        <v>153728</v>
      </c>
      <c r="N45" s="61"/>
      <c r="O45" s="139">
        <v>0</v>
      </c>
      <c r="P45" s="32">
        <v>153728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32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6">
        <v>16506674.77</v>
      </c>
      <c r="L48" s="153">
        <v>0</v>
      </c>
      <c r="M48" s="134">
        <v>16506675</v>
      </c>
      <c r="N48" s="133"/>
      <c r="O48" s="134">
        <v>0</v>
      </c>
      <c r="P48" s="134">
        <v>16506675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6">
        <v>177158947.77000001</v>
      </c>
      <c r="L49" s="153">
        <v>0</v>
      </c>
      <c r="M49" s="134">
        <v>177158948</v>
      </c>
      <c r="N49" s="133"/>
      <c r="O49" s="134">
        <v>23225832</v>
      </c>
      <c r="P49" s="17">
        <v>200384781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1278799.5799999998</v>
      </c>
      <c r="L53" s="138">
        <v>0</v>
      </c>
      <c r="M53" s="154">
        <v>1278799.5799999998</v>
      </c>
      <c r="N53" s="143"/>
      <c r="O53" s="141">
        <v>82622</v>
      </c>
      <c r="P53" s="32">
        <v>1361422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2360731.36</v>
      </c>
      <c r="L55" s="138">
        <v>0</v>
      </c>
      <c r="M55" s="32">
        <v>2360731.36</v>
      </c>
      <c r="N55" s="62"/>
      <c r="O55" s="139">
        <v>0</v>
      </c>
      <c r="P55" s="32">
        <v>2360731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31403.54</v>
      </c>
      <c r="L56" s="138">
        <v>0</v>
      </c>
      <c r="M56" s="32">
        <v>31403.54</v>
      </c>
      <c r="N56" s="62"/>
      <c r="O56" s="139">
        <v>0</v>
      </c>
      <c r="P56" s="32">
        <v>31404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454486.91000000003</v>
      </c>
      <c r="L59" s="138">
        <v>0</v>
      </c>
      <c r="M59" s="32">
        <v>454486.91000000003</v>
      </c>
      <c r="N59" s="62"/>
      <c r="O59" s="139">
        <v>1710</v>
      </c>
      <c r="P59" s="32">
        <v>456197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897478.57</v>
      </c>
      <c r="L61" s="138">
        <v>0</v>
      </c>
      <c r="M61" s="32">
        <v>897478.57</v>
      </c>
      <c r="N61" s="62"/>
      <c r="O61" s="139">
        <v>0</v>
      </c>
      <c r="P61" s="32">
        <v>897479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665000</v>
      </c>
      <c r="L63" s="138">
        <v>0</v>
      </c>
      <c r="M63" s="32">
        <v>665000</v>
      </c>
      <c r="N63" s="62"/>
      <c r="O63" s="139">
        <v>0</v>
      </c>
      <c r="P63" s="32">
        <v>665000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144000</v>
      </c>
      <c r="L64" s="138">
        <v>0</v>
      </c>
      <c r="M64" s="32">
        <v>144000</v>
      </c>
      <c r="N64" s="62"/>
      <c r="O64" s="139">
        <v>541096</v>
      </c>
      <c r="P64" s="32">
        <v>685096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368387.88</v>
      </c>
      <c r="L66" s="138">
        <v>0</v>
      </c>
      <c r="M66" s="32">
        <v>368387.88</v>
      </c>
      <c r="N66" s="62"/>
      <c r="O66" s="139">
        <v>0</v>
      </c>
      <c r="P66" s="32">
        <v>368388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377088.26</v>
      </c>
      <c r="L67" s="138">
        <v>0</v>
      </c>
      <c r="M67" s="32">
        <v>377088.26</v>
      </c>
      <c r="N67" s="62"/>
      <c r="O67" s="139">
        <v>0</v>
      </c>
      <c r="P67" s="32">
        <v>377088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762292.70000000007</v>
      </c>
      <c r="L68" s="138">
        <v>0</v>
      </c>
      <c r="M68" s="32">
        <v>762292.70000000007</v>
      </c>
      <c r="N68" s="65"/>
      <c r="O68" s="139">
        <v>0</v>
      </c>
      <c r="P68" s="32">
        <v>762293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325473.96000000002</v>
      </c>
      <c r="L70" s="138">
        <v>0</v>
      </c>
      <c r="M70" s="32">
        <v>325473.96000000002</v>
      </c>
      <c r="N70" s="65"/>
      <c r="O70" s="139">
        <v>0</v>
      </c>
      <c r="P70" s="32">
        <v>325474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153728</v>
      </c>
      <c r="L71" s="138">
        <v>0</v>
      </c>
      <c r="M71" s="32">
        <v>153728</v>
      </c>
      <c r="N71" s="65"/>
      <c r="O71" s="139">
        <v>0</v>
      </c>
      <c r="P71" s="32">
        <v>153728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9">
        <v>7818870.7599999998</v>
      </c>
      <c r="L74" s="158">
        <v>0</v>
      </c>
      <c r="M74" s="17">
        <v>7818871</v>
      </c>
      <c r="N74" s="62"/>
      <c r="O74" s="17">
        <v>625428</v>
      </c>
      <c r="P74" s="17">
        <v>8444300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210</v>
      </c>
      <c r="E76" s="328"/>
      <c r="F76" s="328"/>
      <c r="G76" s="328"/>
      <c r="H76" s="328"/>
      <c r="I76" s="328"/>
      <c r="J76" s="328"/>
      <c r="K76" s="328"/>
      <c r="L76" s="328"/>
      <c r="M76" s="328"/>
      <c r="N76" s="328"/>
      <c r="O76" s="328"/>
      <c r="P76" s="299"/>
      <c r="Q76" s="299"/>
      <c r="R76" s="107"/>
    </row>
    <row r="77" spans="1:18">
      <c r="B77" s="42"/>
      <c r="C77" s="78"/>
      <c r="D77" s="321" t="s">
        <v>3</v>
      </c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  <c r="P77" s="299"/>
      <c r="Q77" s="299"/>
      <c r="R77" s="107"/>
    </row>
    <row r="78" spans="1:18">
      <c r="B78" s="42"/>
      <c r="C78" s="78"/>
      <c r="D78" s="321" t="s">
        <v>120</v>
      </c>
      <c r="E78" s="328"/>
      <c r="F78" s="328"/>
      <c r="G78" s="328"/>
      <c r="H78" s="328"/>
      <c r="I78" s="328"/>
      <c r="J78" s="328"/>
      <c r="K78" s="328"/>
      <c r="L78" s="328"/>
      <c r="M78" s="328"/>
      <c r="N78" s="328"/>
      <c r="O78" s="328"/>
      <c r="P78" s="299"/>
      <c r="Q78" s="299"/>
      <c r="R78" s="107"/>
    </row>
    <row r="79" spans="1:18">
      <c r="B79" s="42"/>
      <c r="C79" s="78"/>
      <c r="D79" s="320">
        <v>43281</v>
      </c>
      <c r="E79" s="327"/>
      <c r="F79" s="327"/>
      <c r="G79" s="327"/>
      <c r="H79" s="327"/>
      <c r="I79" s="327"/>
      <c r="J79" s="327"/>
      <c r="K79" s="327"/>
      <c r="L79" s="327"/>
      <c r="M79" s="327"/>
      <c r="N79" s="327"/>
      <c r="O79" s="327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8280000</v>
      </c>
      <c r="L84" s="138">
        <v>0</v>
      </c>
      <c r="M84" s="154">
        <v>8280000</v>
      </c>
      <c r="N84" s="143"/>
      <c r="O84" s="141">
        <v>0</v>
      </c>
      <c r="P84" s="32">
        <v>8280000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610000</v>
      </c>
      <c r="L85" s="138">
        <v>0</v>
      </c>
      <c r="M85" s="32">
        <v>610000</v>
      </c>
      <c r="N85" s="62"/>
      <c r="O85" s="139">
        <v>4205527</v>
      </c>
      <c r="P85" s="32">
        <v>4815527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6622718.04</v>
      </c>
      <c r="L87" s="138">
        <v>0</v>
      </c>
      <c r="M87" s="32">
        <v>6622718.04</v>
      </c>
      <c r="N87" s="62"/>
      <c r="O87" s="139">
        <v>0</v>
      </c>
      <c r="P87" s="32">
        <v>6622718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337003.45</v>
      </c>
      <c r="L88" s="138">
        <v>0</v>
      </c>
      <c r="M88" s="32">
        <v>337003.45</v>
      </c>
      <c r="N88" s="62"/>
      <c r="O88" s="139">
        <v>0</v>
      </c>
      <c r="P88" s="32">
        <v>337003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4052125.58</v>
      </c>
      <c r="L89" s="138">
        <v>0</v>
      </c>
      <c r="M89" s="32">
        <v>4052125.58</v>
      </c>
      <c r="N89" s="62"/>
      <c r="O89" s="139">
        <v>0</v>
      </c>
      <c r="P89" s="32">
        <v>4052126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26910717</v>
      </c>
      <c r="L90" s="138">
        <v>0</v>
      </c>
      <c r="M90" s="32">
        <v>26910717</v>
      </c>
      <c r="N90" s="62"/>
      <c r="O90" s="139">
        <v>0</v>
      </c>
      <c r="P90" s="32">
        <v>26910717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11772167.039999999</v>
      </c>
      <c r="L91" s="138">
        <v>0</v>
      </c>
      <c r="M91" s="32">
        <v>11772167.039999999</v>
      </c>
      <c r="N91" s="62"/>
      <c r="O91" s="139">
        <v>0</v>
      </c>
      <c r="P91" s="32">
        <v>11772167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4999773</v>
      </c>
      <c r="L92" s="138">
        <v>0</v>
      </c>
      <c r="M92" s="32">
        <v>4999773</v>
      </c>
      <c r="N92" s="65"/>
      <c r="O92" s="139">
        <v>0</v>
      </c>
      <c r="P92" s="32">
        <v>4999773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180">
        <v>63584504.109999999</v>
      </c>
      <c r="L95" s="69">
        <v>0</v>
      </c>
      <c r="M95" s="93">
        <v>63584504</v>
      </c>
      <c r="N95" s="62"/>
      <c r="O95" s="93">
        <v>4205527</v>
      </c>
      <c r="P95" s="93">
        <v>67790031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71403374.870000005</v>
      </c>
      <c r="L97" s="159">
        <v>0</v>
      </c>
      <c r="M97" s="94">
        <v>71403375</v>
      </c>
      <c r="N97" s="67"/>
      <c r="O97" s="17">
        <v>4830955</v>
      </c>
      <c r="P97" s="17">
        <v>76234331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2491268</v>
      </c>
      <c r="L101" s="138">
        <v>0</v>
      </c>
      <c r="M101" s="32">
        <v>2491268</v>
      </c>
      <c r="N101" s="62"/>
      <c r="O101" s="139">
        <v>0</v>
      </c>
      <c r="P101" s="32">
        <v>2491268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2575204</v>
      </c>
      <c r="L102" s="138">
        <v>0</v>
      </c>
      <c r="M102" s="32">
        <v>2575204</v>
      </c>
      <c r="N102" s="62"/>
      <c r="O102" s="139">
        <v>0</v>
      </c>
      <c r="P102" s="32">
        <v>2575204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420488</v>
      </c>
      <c r="L103" s="138">
        <v>0</v>
      </c>
      <c r="M103" s="32">
        <v>420488</v>
      </c>
      <c r="N103" s="62"/>
      <c r="O103" s="139">
        <v>0</v>
      </c>
      <c r="P103" s="32">
        <v>420488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5486960</v>
      </c>
      <c r="L107" s="153">
        <v>0</v>
      </c>
      <c r="M107" s="134">
        <v>5486960</v>
      </c>
      <c r="N107" s="133"/>
      <c r="O107" s="134">
        <v>0</v>
      </c>
      <c r="P107" s="18">
        <v>5486960</v>
      </c>
      <c r="Q107" s="88"/>
      <c r="R107" s="116"/>
    </row>
    <row r="108" spans="1:18" ht="14.25" thickTop="1" thickBot="1">
      <c r="B108" s="42"/>
      <c r="C108" s="78"/>
      <c r="D108" s="329" t="s">
        <v>183</v>
      </c>
      <c r="E108" s="329"/>
      <c r="F108" s="329"/>
      <c r="G108" s="329"/>
      <c r="H108" s="329"/>
      <c r="I108" s="329"/>
      <c r="J108" s="27"/>
      <c r="K108" s="176">
        <v>76890334.870000005</v>
      </c>
      <c r="L108" s="134">
        <v>0</v>
      </c>
      <c r="M108" s="134">
        <v>76890335</v>
      </c>
      <c r="N108" s="133"/>
      <c r="O108" s="134">
        <v>4830955</v>
      </c>
      <c r="P108" s="134">
        <v>81721291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110446124.02000001</v>
      </c>
      <c r="L111" s="138">
        <v>0</v>
      </c>
      <c r="M111" s="32">
        <v>110446124.02000001</v>
      </c>
      <c r="N111" s="62"/>
      <c r="O111" s="139">
        <v>1196919</v>
      </c>
      <c r="P111" s="32">
        <v>111643043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7062118</v>
      </c>
      <c r="P114" s="32">
        <v>7062118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861038.77000000374</v>
      </c>
      <c r="L117" s="138">
        <v>0</v>
      </c>
      <c r="M117" s="32">
        <v>861038.77000000374</v>
      </c>
      <c r="N117" s="62"/>
      <c r="O117" s="139">
        <v>0</v>
      </c>
      <c r="P117" s="32">
        <v>861039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-314315.76999999955</v>
      </c>
      <c r="L118" s="138">
        <v>314315.77</v>
      </c>
      <c r="M118" s="32">
        <v>4.6566128730773926E-10</v>
      </c>
      <c r="N118" s="62"/>
      <c r="O118" s="139">
        <v>9151250</v>
      </c>
      <c r="P118" s="32">
        <v>9151250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9870895.3000000007</v>
      </c>
      <c r="L119" s="138">
        <v>0</v>
      </c>
      <c r="M119" s="32">
        <v>9870895.3000000007</v>
      </c>
      <c r="N119" s="62"/>
      <c r="O119" s="139">
        <v>0</v>
      </c>
      <c r="P119" s="32">
        <v>9870895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53660.580000000075</v>
      </c>
      <c r="L120" s="138">
        <v>0</v>
      </c>
      <c r="M120" s="32">
        <v>53660.580000000075</v>
      </c>
      <c r="N120" s="62"/>
      <c r="O120" s="139">
        <v>0</v>
      </c>
      <c r="P120" s="32">
        <v>53661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-20648790</v>
      </c>
      <c r="L122" s="151">
        <v>-314315.77</v>
      </c>
      <c r="M122" s="145">
        <v>-20963105.77</v>
      </c>
      <c r="N122" s="62"/>
      <c r="O122" s="160">
        <v>984590</v>
      </c>
      <c r="P122" s="145">
        <v>-19978516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100268612.90000002</v>
      </c>
      <c r="L124" s="159">
        <v>0</v>
      </c>
      <c r="M124" s="94">
        <v>100268613</v>
      </c>
      <c r="N124" s="67"/>
      <c r="O124" s="94">
        <v>18394877</v>
      </c>
      <c r="P124" s="94">
        <v>118663490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29" t="s">
        <v>172</v>
      </c>
      <c r="E126" s="330"/>
      <c r="F126" s="330"/>
      <c r="G126" s="330"/>
      <c r="H126" s="330"/>
      <c r="I126" s="330"/>
      <c r="J126" s="130"/>
      <c r="K126" s="176">
        <v>177158947.77000004</v>
      </c>
      <c r="L126" s="153">
        <v>0</v>
      </c>
      <c r="M126" s="134">
        <v>177158948</v>
      </c>
      <c r="N126" s="133"/>
      <c r="O126" s="134">
        <v>23225832</v>
      </c>
      <c r="P126" s="134">
        <v>200384781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331" t="s">
        <v>174</v>
      </c>
      <c r="D131" s="331"/>
      <c r="E131" s="331"/>
      <c r="F131" s="331"/>
      <c r="G131" s="331"/>
      <c r="H131" s="331"/>
      <c r="I131" s="331"/>
      <c r="J131" s="331"/>
      <c r="K131" s="331"/>
      <c r="L131" s="331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159" priority="7" operator="notEqual">
      <formula>0</formula>
    </cfRule>
    <cfRule type="containsBlanks" dxfId="158" priority="8">
      <formula>LEN(TRIM(K12))=0</formula>
    </cfRule>
  </conditionalFormatting>
  <conditionalFormatting sqref="O105">
    <cfRule type="cellIs" dxfId="157" priority="81" operator="notEqual">
      <formula>0</formula>
    </cfRule>
    <cfRule type="containsBlanks" dxfId="156" priority="82">
      <formula>LEN(TRIM(O105))=0</formula>
    </cfRule>
  </conditionalFormatting>
  <conditionalFormatting sqref="K11">
    <cfRule type="cellIs" dxfId="155" priority="57" operator="notEqual">
      <formula>0</formula>
    </cfRule>
    <cfRule type="containsBlanks" dxfId="154" priority="58">
      <formula>LEN(TRIM(K11))=0</formula>
    </cfRule>
  </conditionalFormatting>
  <conditionalFormatting sqref="P28:P35">
    <cfRule type="cellIs" dxfId="153" priority="49" operator="notEqual">
      <formula>0</formula>
    </cfRule>
    <cfRule type="containsBlanks" dxfId="152" priority="50">
      <formula>LEN(TRIM(P28))=0</formula>
    </cfRule>
  </conditionalFormatting>
  <conditionalFormatting sqref="P42:P46">
    <cfRule type="cellIs" dxfId="151" priority="47" operator="notEqual">
      <formula>0</formula>
    </cfRule>
    <cfRule type="containsBlanks" dxfId="150" priority="48">
      <formula>LEN(TRIM(P42))=0</formula>
    </cfRule>
  </conditionalFormatting>
  <conditionalFormatting sqref="P53:P61">
    <cfRule type="cellIs" dxfId="149" priority="45" operator="notEqual">
      <formula>0</formula>
    </cfRule>
    <cfRule type="containsBlanks" dxfId="148" priority="46">
      <formula>LEN(TRIM(P53))=0</formula>
    </cfRule>
  </conditionalFormatting>
  <conditionalFormatting sqref="P63:P72">
    <cfRule type="cellIs" dxfId="147" priority="43" operator="notEqual">
      <formula>0</formula>
    </cfRule>
    <cfRule type="containsBlanks" dxfId="146" priority="44">
      <formula>LEN(TRIM(P63))=0</formula>
    </cfRule>
  </conditionalFormatting>
  <conditionalFormatting sqref="P84:P93">
    <cfRule type="cellIs" dxfId="145" priority="41" operator="notEqual">
      <formula>0</formula>
    </cfRule>
    <cfRule type="containsBlanks" dxfId="144" priority="42">
      <formula>LEN(TRIM(P84))=0</formula>
    </cfRule>
  </conditionalFormatting>
  <conditionalFormatting sqref="P100:P105">
    <cfRule type="cellIs" dxfId="143" priority="39" operator="notEqual">
      <formula>0</formula>
    </cfRule>
    <cfRule type="containsBlanks" dxfId="142" priority="40">
      <formula>LEN(TRIM(P100))=0</formula>
    </cfRule>
  </conditionalFormatting>
  <conditionalFormatting sqref="P114">
    <cfRule type="cellIs" dxfId="141" priority="35" operator="notEqual">
      <formula>0</formula>
    </cfRule>
    <cfRule type="containsBlanks" dxfId="140" priority="36">
      <formula>LEN(TRIM(P114))=0</formula>
    </cfRule>
  </conditionalFormatting>
  <conditionalFormatting sqref="P116:P121">
    <cfRule type="cellIs" dxfId="139" priority="33" operator="notEqual">
      <formula>0</formula>
    </cfRule>
    <cfRule type="containsBlanks" dxfId="138" priority="34">
      <formula>LEN(TRIM(P116))=0</formula>
    </cfRule>
  </conditionalFormatting>
  <conditionalFormatting sqref="P122">
    <cfRule type="cellIs" dxfId="137" priority="31" operator="notEqual">
      <formula>0</formula>
    </cfRule>
    <cfRule type="containsBlanks" dxfId="136" priority="32">
      <formula>LEN(TRIM(P122))=0</formula>
    </cfRule>
  </conditionalFormatting>
  <conditionalFormatting sqref="P12:P22">
    <cfRule type="cellIs" dxfId="135" priority="29" operator="notEqual">
      <formula>0</formula>
    </cfRule>
    <cfRule type="containsBlanks" dxfId="134" priority="30">
      <formula>LEN(TRIM(P12))=0</formula>
    </cfRule>
  </conditionalFormatting>
  <conditionalFormatting sqref="P23">
    <cfRule type="cellIs" dxfId="133" priority="27" operator="notEqual">
      <formula>0</formula>
    </cfRule>
    <cfRule type="containsBlanks" dxfId="132" priority="28">
      <formula>LEN(TRIM(P23))=0</formula>
    </cfRule>
  </conditionalFormatting>
  <conditionalFormatting sqref="M12">
    <cfRule type="cellIs" dxfId="131" priority="25" operator="notEqual">
      <formula>0</formula>
    </cfRule>
    <cfRule type="containsBlanks" dxfId="130" priority="26">
      <formula>LEN(TRIM(M12))=0</formula>
    </cfRule>
  </conditionalFormatting>
  <conditionalFormatting sqref="L13:L22">
    <cfRule type="cellIs" dxfId="129" priority="23" operator="notEqual">
      <formula>0</formula>
    </cfRule>
    <cfRule type="containsBlanks" dxfId="128" priority="24">
      <formula>LEN(TRIM(L13))=0</formula>
    </cfRule>
  </conditionalFormatting>
  <conditionalFormatting sqref="L23">
    <cfRule type="cellIs" dxfId="127" priority="21" operator="notEqual">
      <formula>0</formula>
    </cfRule>
    <cfRule type="containsBlanks" dxfId="126" priority="22">
      <formula>LEN(TRIM(L23))=0</formula>
    </cfRule>
  </conditionalFormatting>
  <conditionalFormatting sqref="L29:L35">
    <cfRule type="cellIs" dxfId="125" priority="19" operator="notEqual">
      <formula>0</formula>
    </cfRule>
    <cfRule type="containsBlanks" dxfId="124" priority="20">
      <formula>LEN(TRIM(L29))=0</formula>
    </cfRule>
  </conditionalFormatting>
  <conditionalFormatting sqref="O104">
    <cfRule type="cellIs" dxfId="123" priority="17" operator="notEqual">
      <formula>0</formula>
    </cfRule>
    <cfRule type="containsBlanks" dxfId="122" priority="18">
      <formula>LEN(TRIM(O104))=0</formula>
    </cfRule>
  </conditionalFormatting>
  <conditionalFormatting sqref="K28:K35 K13:K23 K53:K72">
    <cfRule type="cellIs" dxfId="121" priority="15" operator="notEqual">
      <formula>0</formula>
    </cfRule>
    <cfRule type="containsBlanks" dxfId="120" priority="16">
      <formula>LEN(TRIM(K13))=0</formula>
    </cfRule>
  </conditionalFormatting>
  <conditionalFormatting sqref="K100:K105">
    <cfRule type="cellIs" dxfId="119" priority="1" operator="notEqual">
      <formula>0</formula>
    </cfRule>
    <cfRule type="containsBlanks" dxfId="118" priority="2">
      <formula>LEN(TRIM(K100))=0</formula>
    </cfRule>
  </conditionalFormatting>
  <conditionalFormatting sqref="O114 M114 O12:O23 M111 O116:O121 O111 O84:O93 M84:M93 M116:M122 M28:M35 O28:O35 M13:M23 O53:O72 M53:M72">
    <cfRule type="cellIs" dxfId="117" priority="108" operator="notEqual">
      <formula>0</formula>
    </cfRule>
    <cfRule type="containsBlanks" dxfId="116" priority="109">
      <formula>LEN(TRIM(M12))=0</formula>
    </cfRule>
  </conditionalFormatting>
  <conditionalFormatting sqref="O12">
    <cfRule type="cellIs" dxfId="115" priority="107" operator="notEqual">
      <formula>O25</formula>
    </cfRule>
  </conditionalFormatting>
  <conditionalFormatting sqref="M53">
    <cfRule type="cellIs" dxfId="114" priority="106" operator="notEqual">
      <formula>M74</formula>
    </cfRule>
  </conditionalFormatting>
  <conditionalFormatting sqref="O53">
    <cfRule type="cellIs" dxfId="113" priority="105" operator="notEqual">
      <formula>O74</formula>
    </cfRule>
  </conditionalFormatting>
  <conditionalFormatting sqref="M84:M91">
    <cfRule type="cellIs" dxfId="112" priority="104" operator="notEqual">
      <formula>M95</formula>
    </cfRule>
  </conditionalFormatting>
  <conditionalFormatting sqref="O84">
    <cfRule type="cellIs" dxfId="111" priority="103" operator="notEqual">
      <formula>O97</formula>
    </cfRule>
  </conditionalFormatting>
  <conditionalFormatting sqref="M130 O130">
    <cfRule type="cellIs" dxfId="110" priority="93" operator="notEqual">
      <formula>0</formula>
    </cfRule>
    <cfRule type="cellIs" dxfId="109" priority="94" operator="equal">
      <formula>0</formula>
    </cfRule>
  </conditionalFormatting>
  <conditionalFormatting sqref="P62">
    <cfRule type="cellIs" dxfId="108" priority="87" operator="notEqual">
      <formula>0</formula>
    </cfRule>
    <cfRule type="containsBlanks" dxfId="107" priority="88">
      <formula>LEN(TRIM(P62))=0</formula>
    </cfRule>
  </conditionalFormatting>
  <conditionalFormatting sqref="P130">
    <cfRule type="cellIs" dxfId="106" priority="85" operator="notEqual">
      <formula>0</formula>
    </cfRule>
    <cfRule type="cellIs" dxfId="105" priority="86" operator="equal">
      <formula>0</formula>
    </cfRule>
  </conditionalFormatting>
  <conditionalFormatting sqref="M46 O46">
    <cfRule type="cellIs" dxfId="104" priority="83" operator="notEqual">
      <formula>0</formula>
    </cfRule>
    <cfRule type="containsBlanks" dxfId="103" priority="84">
      <formula>LEN(TRIM(M46))=0</formula>
    </cfRule>
  </conditionalFormatting>
  <conditionalFormatting sqref="O42:O45 M42:M45">
    <cfRule type="cellIs" dxfId="102" priority="79" operator="notEqual">
      <formula>0</formula>
    </cfRule>
    <cfRule type="containsBlanks" dxfId="101" priority="80">
      <formula>LEN(TRIM(M42))=0</formula>
    </cfRule>
  </conditionalFormatting>
  <conditionalFormatting sqref="O100:O103 M100:M105">
    <cfRule type="cellIs" dxfId="100" priority="77" operator="notEqual">
      <formula>0</formula>
    </cfRule>
    <cfRule type="containsBlanks" dxfId="99" priority="78">
      <formula>LEN(TRIM(M100))=0</formula>
    </cfRule>
  </conditionalFormatting>
  <conditionalFormatting sqref="K11">
    <cfRule type="cellIs" dxfId="98" priority="56" operator="notEqual">
      <formula>K24</formula>
    </cfRule>
  </conditionalFormatting>
  <conditionalFormatting sqref="K130">
    <cfRule type="cellIs" dxfId="97" priority="54" operator="notEqual">
      <formula>0</formula>
    </cfRule>
    <cfRule type="cellIs" dxfId="96" priority="55" operator="equal">
      <formula>0</formula>
    </cfRule>
  </conditionalFormatting>
  <conditionalFormatting sqref="L130">
    <cfRule type="cellIs" dxfId="95" priority="52" operator="notEqual">
      <formula>0</formula>
    </cfRule>
    <cfRule type="cellIs" dxfId="94" priority="53" operator="equal">
      <formula>0</formula>
    </cfRule>
  </conditionalFormatting>
  <conditionalFormatting sqref="M13:M23">
    <cfRule type="cellIs" dxfId="93" priority="51" operator="notEqual">
      <formula>M26</formula>
    </cfRule>
  </conditionalFormatting>
  <conditionalFormatting sqref="P111">
    <cfRule type="cellIs" dxfId="92" priority="37" operator="notEqual">
      <formula>0</formula>
    </cfRule>
    <cfRule type="containsBlanks" dxfId="91" priority="38">
      <formula>LEN(TRIM(P111))=0</formula>
    </cfRule>
  </conditionalFormatting>
  <conditionalFormatting sqref="M92:M93">
    <cfRule type="cellIs" dxfId="90" priority="110" operator="notEqual">
      <formula>M105</formula>
    </cfRule>
  </conditionalFormatting>
  <conditionalFormatting sqref="K53">
    <cfRule type="cellIs" dxfId="89" priority="14" operator="notEqual">
      <formula>K74</formula>
    </cfRule>
  </conditionalFormatting>
  <conditionalFormatting sqref="K46">
    <cfRule type="cellIs" dxfId="88" priority="12" operator="notEqual">
      <formula>0</formula>
    </cfRule>
    <cfRule type="containsBlanks" dxfId="87" priority="13">
      <formula>LEN(TRIM(K46))=0</formula>
    </cfRule>
  </conditionalFormatting>
  <conditionalFormatting sqref="K42:K45">
    <cfRule type="cellIs" dxfId="86" priority="10" operator="notEqual">
      <formula>0</formula>
    </cfRule>
    <cfRule type="containsBlanks" dxfId="85" priority="11">
      <formula>LEN(TRIM(K42))=0</formula>
    </cfRule>
  </conditionalFormatting>
  <conditionalFormatting sqref="K13:K23">
    <cfRule type="cellIs" dxfId="84" priority="9" operator="notEqual">
      <formula>K26</formula>
    </cfRule>
  </conditionalFormatting>
  <conditionalFormatting sqref="K114 K111 K84:K93 K116:K122">
    <cfRule type="cellIs" dxfId="83" priority="4" operator="notEqual">
      <formula>0</formula>
    </cfRule>
    <cfRule type="containsBlanks" dxfId="82" priority="5">
      <formula>LEN(TRIM(K84))=0</formula>
    </cfRule>
  </conditionalFormatting>
  <conditionalFormatting sqref="K84:K91">
    <cfRule type="cellIs" dxfId="81" priority="3" operator="notEqual">
      <formula>K95</formula>
    </cfRule>
  </conditionalFormatting>
  <conditionalFormatting sqref="K92:K93">
    <cfRule type="cellIs" dxfId="8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4" width="13.7109375" style="91" customWidth="1"/>
    <col min="5" max="5" width="2" style="25" customWidth="1"/>
    <col min="6" max="8" width="11.140625" style="25"/>
    <col min="9" max="9" width="20.140625" style="25" customWidth="1"/>
    <col min="10" max="10" width="6.5703125" style="25" hidden="1" customWidth="1"/>
    <col min="11" max="11" width="4.28515625" style="25" hidden="1" customWidth="1"/>
    <col min="12" max="12" width="4.28515625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209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34259573.760000005</v>
      </c>
      <c r="L12" s="142">
        <v>0</v>
      </c>
      <c r="M12" s="32">
        <v>34259573.760000005</v>
      </c>
      <c r="N12" s="143"/>
      <c r="O12" s="141">
        <v>2203346.2999999998</v>
      </c>
      <c r="P12" s="32">
        <v>36462920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5389984.5899999999</v>
      </c>
      <c r="L13" s="139">
        <v>0</v>
      </c>
      <c r="M13" s="32">
        <v>5389984.5899999999</v>
      </c>
      <c r="N13" s="61"/>
      <c r="O13" s="139">
        <v>0</v>
      </c>
      <c r="P13" s="32">
        <v>5389985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8280745.2800000003</v>
      </c>
      <c r="L14" s="139">
        <v>0</v>
      </c>
      <c r="M14" s="32">
        <v>8280745.2800000003</v>
      </c>
      <c r="N14" s="61"/>
      <c r="O14" s="139">
        <v>0</v>
      </c>
      <c r="P14" s="32">
        <v>8280745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4480969.5399999991</v>
      </c>
      <c r="L16" s="139">
        <v>0</v>
      </c>
      <c r="M16" s="32">
        <v>4480969.5399999991</v>
      </c>
      <c r="N16" s="61"/>
      <c r="O16" s="139">
        <v>6609492.2199999997</v>
      </c>
      <c r="P16" s="32">
        <v>11090462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2439151.04</v>
      </c>
      <c r="L18" s="139">
        <v>0</v>
      </c>
      <c r="M18" s="32">
        <v>2439151.04</v>
      </c>
      <c r="N18" s="61"/>
      <c r="O18" s="139">
        <v>0</v>
      </c>
      <c r="P18" s="32">
        <v>2439151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576484.62</v>
      </c>
      <c r="L19" s="139">
        <v>0</v>
      </c>
      <c r="M19" s="32">
        <v>576484.62</v>
      </c>
      <c r="N19" s="61"/>
      <c r="O19" s="139">
        <v>0</v>
      </c>
      <c r="P19" s="32">
        <v>576485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2534765.15</v>
      </c>
      <c r="L20" s="139">
        <v>0</v>
      </c>
      <c r="M20" s="32">
        <v>2534765.15</v>
      </c>
      <c r="N20" s="61"/>
      <c r="O20" s="139">
        <v>0</v>
      </c>
      <c r="P20" s="32">
        <v>2534765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1641856.1099999999</v>
      </c>
      <c r="L21" s="139">
        <v>0</v>
      </c>
      <c r="M21" s="32">
        <v>1641856.1099999999</v>
      </c>
      <c r="N21" s="61"/>
      <c r="O21" s="139">
        <v>0</v>
      </c>
      <c r="P21" s="32">
        <v>1641856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4949.5300000000007</v>
      </c>
      <c r="L22" s="139">
        <v>0</v>
      </c>
      <c r="M22" s="32">
        <v>4949.5300000000007</v>
      </c>
      <c r="N22" s="61"/>
      <c r="O22" s="139">
        <v>0</v>
      </c>
      <c r="P22" s="32">
        <v>4950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5286515.01</v>
      </c>
      <c r="P23" s="145">
        <v>5286515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59608479.620000005</v>
      </c>
      <c r="L25" s="146">
        <v>0</v>
      </c>
      <c r="M25" s="147">
        <v>59608480</v>
      </c>
      <c r="N25" s="62"/>
      <c r="O25" s="147">
        <v>14099354</v>
      </c>
      <c r="P25" s="147">
        <v>73707834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32251027.709999993</v>
      </c>
      <c r="L28" s="148">
        <v>0</v>
      </c>
      <c r="M28" s="32">
        <v>32251027.709999993</v>
      </c>
      <c r="N28" s="61"/>
      <c r="O28" s="139">
        <v>0</v>
      </c>
      <c r="P28" s="32">
        <v>32251028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15956881.529999997</v>
      </c>
      <c r="L29" s="139">
        <v>0</v>
      </c>
      <c r="M29" s="32">
        <v>15956881.529999997</v>
      </c>
      <c r="N29" s="61"/>
      <c r="O29" s="139">
        <v>78317853</v>
      </c>
      <c r="P29" s="32">
        <v>94274735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53073.599999999627</v>
      </c>
      <c r="L30" s="139">
        <v>0</v>
      </c>
      <c r="M30" s="32">
        <v>53073.599999999627</v>
      </c>
      <c r="N30" s="61"/>
      <c r="O30" s="139">
        <v>0</v>
      </c>
      <c r="P30" s="32">
        <v>53074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224015381.72999999</v>
      </c>
      <c r="L33" s="139">
        <v>0</v>
      </c>
      <c r="M33" s="32">
        <v>224015381.72999999</v>
      </c>
      <c r="N33" s="61"/>
      <c r="O33" s="139">
        <v>5541216.2300000004</v>
      </c>
      <c r="P33" s="32">
        <v>229556598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35527015.159999996</v>
      </c>
      <c r="L34" s="139">
        <v>0</v>
      </c>
      <c r="M34" s="32">
        <v>35527015.159999996</v>
      </c>
      <c r="N34" s="61"/>
      <c r="O34" s="139">
        <v>3084063.5</v>
      </c>
      <c r="P34" s="32">
        <v>38611079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307803379.73000002</v>
      </c>
      <c r="L37" s="146">
        <v>0</v>
      </c>
      <c r="M37" s="69">
        <v>307803380</v>
      </c>
      <c r="N37" s="61"/>
      <c r="O37" s="69">
        <v>86943133</v>
      </c>
      <c r="P37" s="69">
        <v>394746514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367411859.35000002</v>
      </c>
      <c r="L39" s="150">
        <v>0</v>
      </c>
      <c r="M39" s="94">
        <v>367411860</v>
      </c>
      <c r="N39" s="67"/>
      <c r="O39" s="17">
        <v>101042487</v>
      </c>
      <c r="P39" s="17">
        <v>468454348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34900905</v>
      </c>
      <c r="L43" s="138">
        <v>0</v>
      </c>
      <c r="M43" s="32">
        <v>34900905</v>
      </c>
      <c r="N43" s="61"/>
      <c r="O43" s="139">
        <v>0</v>
      </c>
      <c r="P43" s="32">
        <v>34900905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11162300</v>
      </c>
      <c r="L44" s="138">
        <v>0</v>
      </c>
      <c r="M44" s="32">
        <v>11162300</v>
      </c>
      <c r="N44" s="61"/>
      <c r="O44" s="139">
        <v>0</v>
      </c>
      <c r="P44" s="32">
        <v>11162300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47715</v>
      </c>
      <c r="L45" s="138">
        <v>0</v>
      </c>
      <c r="M45" s="32">
        <v>47715</v>
      </c>
      <c r="N45" s="61"/>
      <c r="O45" s="139">
        <v>0</v>
      </c>
      <c r="P45" s="32">
        <v>47715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46110920</v>
      </c>
      <c r="L48" s="153">
        <v>0</v>
      </c>
      <c r="M48" s="134">
        <v>46110920</v>
      </c>
      <c r="N48" s="133"/>
      <c r="O48" s="134">
        <v>0</v>
      </c>
      <c r="P48" s="134">
        <v>46110920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413522779.35000002</v>
      </c>
      <c r="L49" s="153">
        <v>0</v>
      </c>
      <c r="M49" s="134">
        <v>413522780</v>
      </c>
      <c r="N49" s="133"/>
      <c r="O49" s="134">
        <v>101042487</v>
      </c>
      <c r="P49" s="17">
        <v>514565268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2116739.41</v>
      </c>
      <c r="L53" s="138">
        <v>-1</v>
      </c>
      <c r="M53" s="154">
        <v>2116738.41</v>
      </c>
      <c r="N53" s="143"/>
      <c r="O53" s="141">
        <v>106865.68</v>
      </c>
      <c r="P53" s="32">
        <v>2223604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4080041.04</v>
      </c>
      <c r="L55" s="138">
        <v>0</v>
      </c>
      <c r="M55" s="32">
        <v>4080041.04</v>
      </c>
      <c r="N55" s="62"/>
      <c r="O55" s="139">
        <v>0</v>
      </c>
      <c r="P55" s="32">
        <v>4080041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1200347.2100000002</v>
      </c>
      <c r="L56" s="138">
        <v>0</v>
      </c>
      <c r="M56" s="32">
        <v>1200347.2100000002</v>
      </c>
      <c r="N56" s="62"/>
      <c r="O56" s="139">
        <v>0</v>
      </c>
      <c r="P56" s="32">
        <v>1200347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2259956.0300000003</v>
      </c>
      <c r="L57" s="138">
        <v>0</v>
      </c>
      <c r="M57" s="32">
        <v>2259956.0300000003</v>
      </c>
      <c r="N57" s="62"/>
      <c r="O57" s="139">
        <v>0</v>
      </c>
      <c r="P57" s="32">
        <v>2259956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14948.2</v>
      </c>
      <c r="L58" s="138">
        <v>0</v>
      </c>
      <c r="M58" s="32">
        <v>14948.2</v>
      </c>
      <c r="N58" s="62"/>
      <c r="O58" s="139">
        <v>352737.31</v>
      </c>
      <c r="P58" s="32">
        <v>367685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505954.29</v>
      </c>
      <c r="L59" s="138">
        <v>0</v>
      </c>
      <c r="M59" s="32">
        <v>505954.29</v>
      </c>
      <c r="N59" s="62"/>
      <c r="O59" s="139">
        <v>139360.26</v>
      </c>
      <c r="P59" s="32">
        <v>645314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15201482.890000001</v>
      </c>
      <c r="L60" s="138">
        <v>0</v>
      </c>
      <c r="M60" s="32">
        <v>15201482.890000001</v>
      </c>
      <c r="N60" s="62"/>
      <c r="O60" s="139">
        <v>0</v>
      </c>
      <c r="P60" s="32">
        <v>15201483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880660.66999999958</v>
      </c>
      <c r="L61" s="138">
        <v>0</v>
      </c>
      <c r="M61" s="32">
        <v>880660.66999999958</v>
      </c>
      <c r="N61" s="62"/>
      <c r="O61" s="139">
        <v>0</v>
      </c>
      <c r="P61" s="32">
        <v>880661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261000</v>
      </c>
      <c r="L63" s="138">
        <v>0</v>
      </c>
      <c r="M63" s="32">
        <v>261000</v>
      </c>
      <c r="N63" s="62"/>
      <c r="O63" s="139">
        <v>0</v>
      </c>
      <c r="P63" s="32">
        <v>261000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11135.65</v>
      </c>
      <c r="L66" s="138">
        <v>0</v>
      </c>
      <c r="M66" s="32">
        <v>11135.65</v>
      </c>
      <c r="N66" s="62"/>
      <c r="O66" s="139">
        <v>0</v>
      </c>
      <c r="P66" s="32">
        <v>11136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40994.239999999998</v>
      </c>
      <c r="L67" s="138">
        <v>0</v>
      </c>
      <c r="M67" s="32">
        <v>40994.239999999998</v>
      </c>
      <c r="N67" s="62"/>
      <c r="O67" s="139">
        <v>0</v>
      </c>
      <c r="P67" s="32">
        <v>40994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1376362.05</v>
      </c>
      <c r="L68" s="138">
        <v>0</v>
      </c>
      <c r="M68" s="32">
        <v>1376362.05</v>
      </c>
      <c r="N68" s="65"/>
      <c r="O68" s="139">
        <v>0</v>
      </c>
      <c r="P68" s="32">
        <v>1376362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898962</v>
      </c>
      <c r="L70" s="138">
        <v>0</v>
      </c>
      <c r="M70" s="32">
        <v>898962</v>
      </c>
      <c r="N70" s="65"/>
      <c r="O70" s="139">
        <v>0</v>
      </c>
      <c r="P70" s="32">
        <v>898962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202583</v>
      </c>
      <c r="L71" s="138">
        <v>0</v>
      </c>
      <c r="M71" s="32">
        <v>202583</v>
      </c>
      <c r="N71" s="65"/>
      <c r="O71" s="139">
        <v>0</v>
      </c>
      <c r="P71" s="32">
        <v>202583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29051166.679999996</v>
      </c>
      <c r="L74" s="158">
        <v>-1</v>
      </c>
      <c r="M74" s="17">
        <v>29051166</v>
      </c>
      <c r="N74" s="62"/>
      <c r="O74" s="17">
        <v>598963</v>
      </c>
      <c r="P74" s="17">
        <v>29650128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209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2093000</v>
      </c>
      <c r="L84" s="138">
        <v>0</v>
      </c>
      <c r="M84" s="154">
        <v>2093000</v>
      </c>
      <c r="N84" s="143"/>
      <c r="O84" s="141">
        <v>0</v>
      </c>
      <c r="P84" s="32">
        <v>2093000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6566482.8099999996</v>
      </c>
      <c r="L87" s="138">
        <v>0</v>
      </c>
      <c r="M87" s="32">
        <v>6566482.8099999996</v>
      </c>
      <c r="N87" s="62"/>
      <c r="O87" s="139">
        <v>0</v>
      </c>
      <c r="P87" s="32">
        <v>6566483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353074.9</v>
      </c>
      <c r="L88" s="138">
        <v>0</v>
      </c>
      <c r="M88" s="32">
        <v>353074.9</v>
      </c>
      <c r="N88" s="62"/>
      <c r="O88" s="139">
        <v>0</v>
      </c>
      <c r="P88" s="32">
        <v>353075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7830545.54</v>
      </c>
      <c r="L89" s="138">
        <v>0</v>
      </c>
      <c r="M89" s="32">
        <v>7830545.54</v>
      </c>
      <c r="N89" s="62"/>
      <c r="O89" s="139">
        <v>0</v>
      </c>
      <c r="P89" s="32">
        <v>7830546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60308011</v>
      </c>
      <c r="L90" s="138">
        <v>0</v>
      </c>
      <c r="M90" s="32">
        <v>60308011</v>
      </c>
      <c r="N90" s="62"/>
      <c r="O90" s="139">
        <v>0</v>
      </c>
      <c r="P90" s="32">
        <v>60308011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32514826</v>
      </c>
      <c r="L91" s="138">
        <v>0</v>
      </c>
      <c r="M91" s="32">
        <v>32514826</v>
      </c>
      <c r="N91" s="62"/>
      <c r="O91" s="139">
        <v>0</v>
      </c>
      <c r="P91" s="32">
        <v>32514826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3659884</v>
      </c>
      <c r="L92" s="138">
        <v>0</v>
      </c>
      <c r="M92" s="32">
        <v>3659884</v>
      </c>
      <c r="N92" s="65"/>
      <c r="O92" s="139">
        <v>0</v>
      </c>
      <c r="P92" s="32">
        <v>3659884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113325824.25</v>
      </c>
      <c r="L95" s="69">
        <v>0</v>
      </c>
      <c r="M95" s="93">
        <v>113325825</v>
      </c>
      <c r="N95" s="62"/>
      <c r="O95" s="93">
        <v>0</v>
      </c>
      <c r="P95" s="93">
        <v>113325825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142376990.93000001</v>
      </c>
      <c r="L97" s="159">
        <v>-1</v>
      </c>
      <c r="M97" s="94">
        <v>142376991</v>
      </c>
      <c r="N97" s="67"/>
      <c r="O97" s="17">
        <v>598963</v>
      </c>
      <c r="P97" s="17">
        <v>142975953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2433305</v>
      </c>
      <c r="L101" s="138">
        <v>0</v>
      </c>
      <c r="M101" s="32">
        <v>2433305</v>
      </c>
      <c r="N101" s="62"/>
      <c r="O101" s="139">
        <v>0</v>
      </c>
      <c r="P101" s="32">
        <v>2433305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2958899</v>
      </c>
      <c r="L102" s="138">
        <v>0</v>
      </c>
      <c r="M102" s="32">
        <v>2958899</v>
      </c>
      <c r="N102" s="62"/>
      <c r="O102" s="139">
        <v>0</v>
      </c>
      <c r="P102" s="32">
        <v>2958899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231874</v>
      </c>
      <c r="L103" s="138">
        <v>0</v>
      </c>
      <c r="M103" s="32">
        <v>231874</v>
      </c>
      <c r="N103" s="62"/>
      <c r="O103" s="139">
        <v>0</v>
      </c>
      <c r="P103" s="32">
        <v>231874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5624078</v>
      </c>
      <c r="L107" s="153">
        <v>0</v>
      </c>
      <c r="M107" s="134">
        <v>5624078</v>
      </c>
      <c r="N107" s="133"/>
      <c r="O107" s="134">
        <v>0</v>
      </c>
      <c r="P107" s="18">
        <v>5624078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148001068.93000001</v>
      </c>
      <c r="L108" s="134">
        <v>-1</v>
      </c>
      <c r="M108" s="134">
        <v>148001069</v>
      </c>
      <c r="N108" s="133"/>
      <c r="O108" s="134">
        <v>598963</v>
      </c>
      <c r="P108" s="134">
        <v>148600031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250610778.43000001</v>
      </c>
      <c r="L111" s="138">
        <v>0</v>
      </c>
      <c r="M111" s="32">
        <v>250610778.43000001</v>
      </c>
      <c r="N111" s="62"/>
      <c r="O111" s="139">
        <v>8625279.4399999995</v>
      </c>
      <c r="P111" s="32">
        <v>259236057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34347062</v>
      </c>
      <c r="P114" s="32">
        <v>34347062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12678670.42</v>
      </c>
      <c r="L116" s="138">
        <v>0</v>
      </c>
      <c r="M116" s="32">
        <v>12678670.42</v>
      </c>
      <c r="N116" s="62"/>
      <c r="O116" s="139">
        <v>0</v>
      </c>
      <c r="P116" s="32">
        <v>12678670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1026226.6000000015</v>
      </c>
      <c r="L117" s="138">
        <v>0</v>
      </c>
      <c r="M117" s="32">
        <v>1026226.6000000015</v>
      </c>
      <c r="N117" s="62"/>
      <c r="O117" s="139">
        <v>49866310</v>
      </c>
      <c r="P117" s="32">
        <v>50892537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1723489.96</v>
      </c>
      <c r="L118" s="138">
        <v>0</v>
      </c>
      <c r="M118" s="32">
        <v>1723489.96</v>
      </c>
      <c r="N118" s="62"/>
      <c r="O118" s="139">
        <v>0</v>
      </c>
      <c r="P118" s="32">
        <v>1723490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32410156.710000001</v>
      </c>
      <c r="L119" s="138">
        <v>0</v>
      </c>
      <c r="M119" s="32">
        <v>32410156.710000001</v>
      </c>
      <c r="N119" s="62"/>
      <c r="O119" s="139">
        <v>0</v>
      </c>
      <c r="P119" s="32">
        <v>32410157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53073.599999999999</v>
      </c>
      <c r="L120" s="138">
        <v>0</v>
      </c>
      <c r="M120" s="32">
        <v>53073.599999999999</v>
      </c>
      <c r="N120" s="62"/>
      <c r="O120" s="139">
        <v>0</v>
      </c>
      <c r="P120" s="32">
        <v>53074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-32980685.300000001</v>
      </c>
      <c r="L122" s="151">
        <v>0</v>
      </c>
      <c r="M122" s="145">
        <v>-32980685.300000001</v>
      </c>
      <c r="N122" s="62"/>
      <c r="O122" s="160">
        <v>7604873</v>
      </c>
      <c r="P122" s="145">
        <v>-25375810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265521710.42000002</v>
      </c>
      <c r="L124" s="159">
        <v>0</v>
      </c>
      <c r="M124" s="94">
        <v>265521711</v>
      </c>
      <c r="N124" s="67"/>
      <c r="O124" s="94">
        <v>100443524</v>
      </c>
      <c r="P124" s="94">
        <v>365965237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413522779.35000002</v>
      </c>
      <c r="L126" s="153">
        <v>-1</v>
      </c>
      <c r="M126" s="134">
        <v>413522780</v>
      </c>
      <c r="N126" s="133"/>
      <c r="O126" s="134">
        <v>101042487</v>
      </c>
      <c r="P126" s="134">
        <v>514565268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1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2">
    <cfRule type="cellIs" dxfId="79" priority="7" operator="notEqual">
      <formula>0</formula>
    </cfRule>
    <cfRule type="containsBlanks" dxfId="78" priority="8">
      <formula>LEN(TRIM(K12))=0</formula>
    </cfRule>
  </conditionalFormatting>
  <conditionalFormatting sqref="O105">
    <cfRule type="cellIs" dxfId="77" priority="81" operator="notEqual">
      <formula>0</formula>
    </cfRule>
    <cfRule type="containsBlanks" dxfId="76" priority="82">
      <formula>LEN(TRIM(O105))=0</formula>
    </cfRule>
  </conditionalFormatting>
  <conditionalFormatting sqref="K11">
    <cfRule type="cellIs" dxfId="75" priority="57" operator="notEqual">
      <formula>0</formula>
    </cfRule>
    <cfRule type="containsBlanks" dxfId="74" priority="58">
      <formula>LEN(TRIM(K11))=0</formula>
    </cfRule>
  </conditionalFormatting>
  <conditionalFormatting sqref="P28:P35">
    <cfRule type="cellIs" dxfId="73" priority="49" operator="notEqual">
      <formula>0</formula>
    </cfRule>
    <cfRule type="containsBlanks" dxfId="72" priority="50">
      <formula>LEN(TRIM(P28))=0</formula>
    </cfRule>
  </conditionalFormatting>
  <conditionalFormatting sqref="P42:P46">
    <cfRule type="cellIs" dxfId="71" priority="47" operator="notEqual">
      <formula>0</formula>
    </cfRule>
    <cfRule type="containsBlanks" dxfId="70" priority="48">
      <formula>LEN(TRIM(P42))=0</formula>
    </cfRule>
  </conditionalFormatting>
  <conditionalFormatting sqref="P53:P61">
    <cfRule type="cellIs" dxfId="69" priority="45" operator="notEqual">
      <formula>0</formula>
    </cfRule>
    <cfRule type="containsBlanks" dxfId="68" priority="46">
      <formula>LEN(TRIM(P53))=0</formula>
    </cfRule>
  </conditionalFormatting>
  <conditionalFormatting sqref="P63:P72">
    <cfRule type="cellIs" dxfId="67" priority="43" operator="notEqual">
      <formula>0</formula>
    </cfRule>
    <cfRule type="containsBlanks" dxfId="66" priority="44">
      <formula>LEN(TRIM(P63))=0</formula>
    </cfRule>
  </conditionalFormatting>
  <conditionalFormatting sqref="P84:P93">
    <cfRule type="cellIs" dxfId="65" priority="41" operator="notEqual">
      <formula>0</formula>
    </cfRule>
    <cfRule type="containsBlanks" dxfId="64" priority="42">
      <formula>LEN(TRIM(P84))=0</formula>
    </cfRule>
  </conditionalFormatting>
  <conditionalFormatting sqref="P100:P105">
    <cfRule type="cellIs" dxfId="63" priority="39" operator="notEqual">
      <formula>0</formula>
    </cfRule>
    <cfRule type="containsBlanks" dxfId="62" priority="40">
      <formula>LEN(TRIM(P100))=0</formula>
    </cfRule>
  </conditionalFormatting>
  <conditionalFormatting sqref="P114">
    <cfRule type="cellIs" dxfId="61" priority="35" operator="notEqual">
      <formula>0</formula>
    </cfRule>
    <cfRule type="containsBlanks" dxfId="60" priority="36">
      <formula>LEN(TRIM(P114))=0</formula>
    </cfRule>
  </conditionalFormatting>
  <conditionalFormatting sqref="P116:P121">
    <cfRule type="cellIs" dxfId="59" priority="33" operator="notEqual">
      <formula>0</formula>
    </cfRule>
    <cfRule type="containsBlanks" dxfId="58" priority="34">
      <formula>LEN(TRIM(P116))=0</formula>
    </cfRule>
  </conditionalFormatting>
  <conditionalFormatting sqref="P122">
    <cfRule type="cellIs" dxfId="57" priority="31" operator="notEqual">
      <formula>0</formula>
    </cfRule>
    <cfRule type="containsBlanks" dxfId="56" priority="32">
      <formula>LEN(TRIM(P122))=0</formula>
    </cfRule>
  </conditionalFormatting>
  <conditionalFormatting sqref="P12:P22">
    <cfRule type="cellIs" dxfId="55" priority="29" operator="notEqual">
      <formula>0</formula>
    </cfRule>
    <cfRule type="containsBlanks" dxfId="54" priority="30">
      <formula>LEN(TRIM(P12))=0</formula>
    </cfRule>
  </conditionalFormatting>
  <conditionalFormatting sqref="P23">
    <cfRule type="cellIs" dxfId="53" priority="27" operator="notEqual">
      <formula>0</formula>
    </cfRule>
    <cfRule type="containsBlanks" dxfId="52" priority="28">
      <formula>LEN(TRIM(P23))=0</formula>
    </cfRule>
  </conditionalFormatting>
  <conditionalFormatting sqref="M12">
    <cfRule type="cellIs" dxfId="51" priority="25" operator="notEqual">
      <formula>0</formula>
    </cfRule>
    <cfRule type="containsBlanks" dxfId="50" priority="26">
      <formula>LEN(TRIM(M12))=0</formula>
    </cfRule>
  </conditionalFormatting>
  <conditionalFormatting sqref="L13:L22">
    <cfRule type="cellIs" dxfId="49" priority="23" operator="notEqual">
      <formula>0</formula>
    </cfRule>
    <cfRule type="containsBlanks" dxfId="48" priority="24">
      <formula>LEN(TRIM(L13))=0</formula>
    </cfRule>
  </conditionalFormatting>
  <conditionalFormatting sqref="L23">
    <cfRule type="cellIs" dxfId="47" priority="21" operator="notEqual">
      <formula>0</formula>
    </cfRule>
    <cfRule type="containsBlanks" dxfId="46" priority="22">
      <formula>LEN(TRIM(L23))=0</formula>
    </cfRule>
  </conditionalFormatting>
  <conditionalFormatting sqref="L29:L35">
    <cfRule type="cellIs" dxfId="45" priority="19" operator="notEqual">
      <formula>0</formula>
    </cfRule>
    <cfRule type="containsBlanks" dxfId="44" priority="20">
      <formula>LEN(TRIM(L29))=0</formula>
    </cfRule>
  </conditionalFormatting>
  <conditionalFormatting sqref="O104">
    <cfRule type="cellIs" dxfId="43" priority="17" operator="notEqual">
      <formula>0</formula>
    </cfRule>
    <cfRule type="containsBlanks" dxfId="42" priority="18">
      <formula>LEN(TRIM(O104))=0</formula>
    </cfRule>
  </conditionalFormatting>
  <conditionalFormatting sqref="K28:K35 K13:K23 K53:K72">
    <cfRule type="cellIs" dxfId="41" priority="15" operator="notEqual">
      <formula>0</formula>
    </cfRule>
    <cfRule type="containsBlanks" dxfId="40" priority="16">
      <formula>LEN(TRIM(K13))=0</formula>
    </cfRule>
  </conditionalFormatting>
  <conditionalFormatting sqref="K100:K105">
    <cfRule type="cellIs" dxfId="39" priority="1" operator="notEqual">
      <formula>0</formula>
    </cfRule>
    <cfRule type="containsBlanks" dxfId="38" priority="2">
      <formula>LEN(TRIM(K100))=0</formula>
    </cfRule>
  </conditionalFormatting>
  <conditionalFormatting sqref="O114 M114 O12:O23 M111 O116:O121 O111 O84:O93 M84:M93 M116:M122 M28:M35 O28:O35 M13:M23 O53:O72 M53:M72">
    <cfRule type="cellIs" dxfId="37" priority="108" operator="notEqual">
      <formula>0</formula>
    </cfRule>
    <cfRule type="containsBlanks" dxfId="36" priority="109">
      <formula>LEN(TRIM(M12))=0</formula>
    </cfRule>
  </conditionalFormatting>
  <conditionalFormatting sqref="O12">
    <cfRule type="cellIs" dxfId="35" priority="107" operator="notEqual">
      <formula>O25</formula>
    </cfRule>
  </conditionalFormatting>
  <conditionalFormatting sqref="M53">
    <cfRule type="cellIs" dxfId="34" priority="106" operator="notEqual">
      <formula>M74</formula>
    </cfRule>
  </conditionalFormatting>
  <conditionalFormatting sqref="O53">
    <cfRule type="cellIs" dxfId="33" priority="105" operator="notEqual">
      <formula>O74</formula>
    </cfRule>
  </conditionalFormatting>
  <conditionalFormatting sqref="M84:M91">
    <cfRule type="cellIs" dxfId="32" priority="104" operator="notEqual">
      <formula>M95</formula>
    </cfRule>
  </conditionalFormatting>
  <conditionalFormatting sqref="O84">
    <cfRule type="cellIs" dxfId="31" priority="103" operator="notEqual">
      <formula>O97</formula>
    </cfRule>
  </conditionalFormatting>
  <conditionalFormatting sqref="M130 O130">
    <cfRule type="cellIs" dxfId="30" priority="93" operator="notEqual">
      <formula>0</formula>
    </cfRule>
    <cfRule type="cellIs" dxfId="29" priority="94" operator="equal">
      <formula>0</formula>
    </cfRule>
  </conditionalFormatting>
  <conditionalFormatting sqref="P62">
    <cfRule type="cellIs" dxfId="28" priority="87" operator="notEqual">
      <formula>0</formula>
    </cfRule>
    <cfRule type="containsBlanks" dxfId="27" priority="88">
      <formula>LEN(TRIM(P62))=0</formula>
    </cfRule>
  </conditionalFormatting>
  <conditionalFormatting sqref="P130">
    <cfRule type="cellIs" dxfId="26" priority="85" operator="notEqual">
      <formula>0</formula>
    </cfRule>
    <cfRule type="cellIs" dxfId="25" priority="86" operator="equal">
      <formula>0</formula>
    </cfRule>
  </conditionalFormatting>
  <conditionalFormatting sqref="M46 O46">
    <cfRule type="cellIs" dxfId="24" priority="83" operator="notEqual">
      <formula>0</formula>
    </cfRule>
    <cfRule type="containsBlanks" dxfId="23" priority="84">
      <formula>LEN(TRIM(M46))=0</formula>
    </cfRule>
  </conditionalFormatting>
  <conditionalFormatting sqref="O42:O45 M42:M45">
    <cfRule type="cellIs" dxfId="22" priority="79" operator="notEqual">
      <formula>0</formula>
    </cfRule>
    <cfRule type="containsBlanks" dxfId="21" priority="80">
      <formula>LEN(TRIM(M42))=0</formula>
    </cfRule>
  </conditionalFormatting>
  <conditionalFormatting sqref="O100:O103 M100:M105">
    <cfRule type="cellIs" dxfId="20" priority="77" operator="notEqual">
      <formula>0</formula>
    </cfRule>
    <cfRule type="containsBlanks" dxfId="19" priority="78">
      <formula>LEN(TRIM(M100))=0</formula>
    </cfRule>
  </conditionalFormatting>
  <conditionalFormatting sqref="K11">
    <cfRule type="cellIs" dxfId="18" priority="56" operator="notEqual">
      <formula>K24</formula>
    </cfRule>
  </conditionalFormatting>
  <conditionalFormatting sqref="K130">
    <cfRule type="cellIs" dxfId="17" priority="54" operator="notEqual">
      <formula>0</formula>
    </cfRule>
    <cfRule type="cellIs" dxfId="16" priority="55" operator="equal">
      <formula>0</formula>
    </cfRule>
  </conditionalFormatting>
  <conditionalFormatting sqref="L130">
    <cfRule type="cellIs" dxfId="15" priority="52" operator="notEqual">
      <formula>0</formula>
    </cfRule>
    <cfRule type="cellIs" dxfId="14" priority="53" operator="equal">
      <formula>0</formula>
    </cfRule>
  </conditionalFormatting>
  <conditionalFormatting sqref="M13:M23">
    <cfRule type="cellIs" dxfId="13" priority="51" operator="notEqual">
      <formula>M26</formula>
    </cfRule>
  </conditionalFormatting>
  <conditionalFormatting sqref="P111">
    <cfRule type="cellIs" dxfId="12" priority="37" operator="notEqual">
      <formula>0</formula>
    </cfRule>
    <cfRule type="containsBlanks" dxfId="11" priority="38">
      <formula>LEN(TRIM(P111))=0</formula>
    </cfRule>
  </conditionalFormatting>
  <conditionalFormatting sqref="M92:M93">
    <cfRule type="cellIs" dxfId="10" priority="110" operator="notEqual">
      <formula>M105</formula>
    </cfRule>
  </conditionalFormatting>
  <conditionalFormatting sqref="K53">
    <cfRule type="cellIs" dxfId="9" priority="14" operator="notEqual">
      <formula>K74</formula>
    </cfRule>
  </conditionalFormatting>
  <conditionalFormatting sqref="K46">
    <cfRule type="cellIs" dxfId="8" priority="12" operator="notEqual">
      <formula>0</formula>
    </cfRule>
    <cfRule type="containsBlanks" dxfId="7" priority="13">
      <formula>LEN(TRIM(K46))=0</formula>
    </cfRule>
  </conditionalFormatting>
  <conditionalFormatting sqref="K42:K45">
    <cfRule type="cellIs" dxfId="6" priority="10" operator="notEqual">
      <formula>0</formula>
    </cfRule>
    <cfRule type="containsBlanks" dxfId="5" priority="11">
      <formula>LEN(TRIM(K42))=0</formula>
    </cfRule>
  </conditionalFormatting>
  <conditionalFormatting sqref="K13:K23">
    <cfRule type="cellIs" dxfId="4" priority="9" operator="notEqual">
      <formula>K26</formula>
    </cfRule>
  </conditionalFormatting>
  <conditionalFormatting sqref="K114 K111 K84:K93 K116:K122">
    <cfRule type="cellIs" dxfId="3" priority="4" operator="notEqual">
      <formula>0</formula>
    </cfRule>
    <cfRule type="containsBlanks" dxfId="2" priority="5">
      <formula>LEN(TRIM(K84))=0</formula>
    </cfRule>
  </conditionalFormatting>
  <conditionalFormatting sqref="K84:K91">
    <cfRule type="cellIs" dxfId="1" priority="3" operator="notEqual">
      <formula>K95</formula>
    </cfRule>
  </conditionalFormatting>
  <conditionalFormatting sqref="K92:K93">
    <cfRule type="cellIs" dxfId="0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18" t="s">
        <v>235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1944997</v>
      </c>
      <c r="L12" s="142">
        <v>-1029814</v>
      </c>
      <c r="M12" s="32">
        <v>915183</v>
      </c>
      <c r="N12" s="143"/>
      <c r="O12" s="141">
        <v>3216254</v>
      </c>
      <c r="P12" s="32">
        <v>4131437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405729</v>
      </c>
      <c r="L13" s="139">
        <v>0</v>
      </c>
      <c r="M13" s="32">
        <v>405729</v>
      </c>
      <c r="N13" s="61"/>
      <c r="O13" s="139"/>
      <c r="P13" s="32">
        <v>405729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6371771</v>
      </c>
      <c r="L16" s="139">
        <v>0</v>
      </c>
      <c r="M16" s="32">
        <v>6371771</v>
      </c>
      <c r="N16" s="61"/>
      <c r="O16" s="139">
        <v>734844</v>
      </c>
      <c r="P16" s="32">
        <v>7106615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1176232</v>
      </c>
      <c r="L17" s="139">
        <v>0</v>
      </c>
      <c r="M17" s="32">
        <v>1176232</v>
      </c>
      <c r="N17" s="61"/>
      <c r="O17" s="139">
        <v>0</v>
      </c>
      <c r="P17" s="32">
        <v>1176232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23410037</v>
      </c>
      <c r="L18" s="139">
        <v>0</v>
      </c>
      <c r="M18" s="32">
        <v>23410037</v>
      </c>
      <c r="N18" s="61"/>
      <c r="O18" s="139">
        <v>0</v>
      </c>
      <c r="P18" s="32">
        <v>23410037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824958</v>
      </c>
      <c r="L19" s="139">
        <v>0</v>
      </c>
      <c r="M19" s="32">
        <v>824958</v>
      </c>
      <c r="N19" s="61"/>
      <c r="O19" s="139">
        <v>0</v>
      </c>
      <c r="P19" s="32">
        <v>824958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18273</v>
      </c>
      <c r="L20" s="139">
        <v>0</v>
      </c>
      <c r="M20" s="32">
        <v>18273</v>
      </c>
      <c r="N20" s="61"/>
      <c r="O20" s="139">
        <v>0</v>
      </c>
      <c r="P20" s="32">
        <v>18273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1266133</v>
      </c>
      <c r="L21" s="139">
        <v>0</v>
      </c>
      <c r="M21" s="32">
        <v>1266133</v>
      </c>
      <c r="N21" s="61"/>
      <c r="O21" s="139">
        <v>8489</v>
      </c>
      <c r="P21" s="32">
        <v>1274622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699431</v>
      </c>
      <c r="L22" s="139">
        <v>0</v>
      </c>
      <c r="M22" s="32">
        <v>699431</v>
      </c>
      <c r="N22" s="61"/>
      <c r="O22" s="139">
        <v>0</v>
      </c>
      <c r="P22" s="32">
        <v>699431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78">
        <v>36117561</v>
      </c>
      <c r="L25" s="146">
        <v>-1029814</v>
      </c>
      <c r="M25" s="147">
        <v>35087747</v>
      </c>
      <c r="N25" s="62"/>
      <c r="O25" s="147">
        <v>3959587</v>
      </c>
      <c r="P25" s="147">
        <v>39047334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990611</v>
      </c>
      <c r="L28" s="148">
        <v>1029814</v>
      </c>
      <c r="M28" s="32">
        <v>2020425</v>
      </c>
      <c r="N28" s="61"/>
      <c r="O28" s="139">
        <v>0</v>
      </c>
      <c r="P28" s="32">
        <v>2020425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38268391</v>
      </c>
      <c r="L29" s="139">
        <v>0</v>
      </c>
      <c r="M29" s="32">
        <v>38268391</v>
      </c>
      <c r="N29" s="61"/>
      <c r="O29" s="139">
        <v>78974093</v>
      </c>
      <c r="P29" s="32">
        <v>117242484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41306049</v>
      </c>
      <c r="L30" s="139">
        <v>0</v>
      </c>
      <c r="M30" s="32">
        <v>41306049</v>
      </c>
      <c r="N30" s="61"/>
      <c r="O30" s="139">
        <v>0</v>
      </c>
      <c r="P30" s="32">
        <v>41306049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200063611</v>
      </c>
      <c r="L33" s="139">
        <v>0</v>
      </c>
      <c r="M33" s="32">
        <v>200063611</v>
      </c>
      <c r="N33" s="61"/>
      <c r="O33" s="139">
        <v>0</v>
      </c>
      <c r="P33" s="32">
        <v>200063611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29330962</v>
      </c>
      <c r="L34" s="139">
        <v>0</v>
      </c>
      <c r="M34" s="32">
        <v>29330962</v>
      </c>
      <c r="N34" s="61"/>
      <c r="O34" s="139">
        <v>0</v>
      </c>
      <c r="P34" s="32">
        <v>29330962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/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309959624</v>
      </c>
      <c r="L37" s="146">
        <v>1029814</v>
      </c>
      <c r="M37" s="69">
        <v>310989438</v>
      </c>
      <c r="N37" s="61"/>
      <c r="O37" s="69">
        <v>78974093</v>
      </c>
      <c r="P37" s="69">
        <v>389963531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64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75">
        <v>346077185</v>
      </c>
      <c r="L39" s="150">
        <v>0</v>
      </c>
      <c r="M39" s="94">
        <v>346077185</v>
      </c>
      <c r="N39" s="67"/>
      <c r="O39" s="17">
        <v>82933680</v>
      </c>
      <c r="P39" s="17">
        <v>429010865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31246931</v>
      </c>
      <c r="L43" s="138">
        <v>0</v>
      </c>
      <c r="M43" s="32">
        <v>31246931</v>
      </c>
      <c r="N43" s="61"/>
      <c r="O43" s="139">
        <v>0</v>
      </c>
      <c r="P43" s="32">
        <v>31246931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6611281</v>
      </c>
      <c r="L44" s="138">
        <v>0</v>
      </c>
      <c r="M44" s="32">
        <v>6611281</v>
      </c>
      <c r="N44" s="61"/>
      <c r="O44" s="139">
        <v>0</v>
      </c>
      <c r="P44" s="32">
        <v>6611281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457996</v>
      </c>
      <c r="L45" s="138">
        <v>0</v>
      </c>
      <c r="M45" s="32">
        <v>457996</v>
      </c>
      <c r="N45" s="61"/>
      <c r="O45" s="144">
        <v>0</v>
      </c>
      <c r="P45" s="32">
        <v>457996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32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6">
        <v>38316208</v>
      </c>
      <c r="L48" s="153">
        <v>0</v>
      </c>
      <c r="M48" s="134">
        <v>38316208</v>
      </c>
      <c r="N48" s="133"/>
      <c r="O48" s="134">
        <v>0</v>
      </c>
      <c r="P48" s="134">
        <v>38316208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6">
        <v>384393393</v>
      </c>
      <c r="L49" s="153">
        <v>0</v>
      </c>
      <c r="M49" s="134">
        <v>384393393</v>
      </c>
      <c r="N49" s="133"/>
      <c r="O49" s="134">
        <v>82933680</v>
      </c>
      <c r="P49" s="17">
        <v>467327073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3974772</v>
      </c>
      <c r="L53" s="138">
        <v>0</v>
      </c>
      <c r="M53" s="154">
        <v>3974772</v>
      </c>
      <c r="N53" s="143"/>
      <c r="O53" s="141">
        <v>812844</v>
      </c>
      <c r="P53" s="32">
        <v>4787616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2625187</v>
      </c>
      <c r="L55" s="138">
        <v>0</v>
      </c>
      <c r="M55" s="32">
        <v>2625187</v>
      </c>
      <c r="N55" s="62"/>
      <c r="O55" s="139">
        <v>0</v>
      </c>
      <c r="P55" s="32">
        <v>2625187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885543</v>
      </c>
      <c r="L56" s="138">
        <v>0</v>
      </c>
      <c r="M56" s="32">
        <v>885543</v>
      </c>
      <c r="N56" s="62"/>
      <c r="O56" s="139">
        <v>0</v>
      </c>
      <c r="P56" s="32">
        <v>885543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15128</v>
      </c>
      <c r="L57" s="138">
        <v>0</v>
      </c>
      <c r="M57" s="32">
        <v>15128</v>
      </c>
      <c r="N57" s="62"/>
      <c r="O57" s="139">
        <v>0</v>
      </c>
      <c r="P57" s="32">
        <v>15128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3932267</v>
      </c>
      <c r="L59" s="138"/>
      <c r="M59" s="32">
        <v>3932267</v>
      </c>
      <c r="N59" s="62"/>
      <c r="O59" s="139">
        <v>13256</v>
      </c>
      <c r="P59" s="32">
        <v>3945523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3995083</v>
      </c>
      <c r="L60" s="138">
        <v>0</v>
      </c>
      <c r="M60" s="32">
        <v>3995083</v>
      </c>
      <c r="N60" s="62"/>
      <c r="O60" s="139">
        <v>0</v>
      </c>
      <c r="P60" s="32">
        <v>3995083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4012383</v>
      </c>
      <c r="L61" s="138">
        <v>0</v>
      </c>
      <c r="M61" s="32">
        <v>4012383</v>
      </c>
      <c r="N61" s="62"/>
      <c r="O61" s="139">
        <v>0</v>
      </c>
      <c r="P61" s="32">
        <v>4012383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797000</v>
      </c>
      <c r="L63" s="138">
        <v>0</v>
      </c>
      <c r="M63" s="32">
        <v>797000</v>
      </c>
      <c r="N63" s="62"/>
      <c r="O63" s="139">
        <v>0</v>
      </c>
      <c r="P63" s="32">
        <v>797000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2142857</v>
      </c>
      <c r="L64" s="138">
        <v>0</v>
      </c>
      <c r="M64" s="32">
        <v>2142857</v>
      </c>
      <c r="N64" s="62"/>
      <c r="O64" s="139">
        <v>0</v>
      </c>
      <c r="P64" s="32">
        <v>2142857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0</v>
      </c>
      <c r="L66" s="138"/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1544083</v>
      </c>
      <c r="L68" s="138">
        <v>0</v>
      </c>
      <c r="M68" s="32">
        <v>1544083</v>
      </c>
      <c r="N68" s="65"/>
      <c r="O68" s="139">
        <v>0</v>
      </c>
      <c r="P68" s="32">
        <v>1544083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737118</v>
      </c>
      <c r="L70" s="138">
        <v>0</v>
      </c>
      <c r="M70" s="32">
        <v>737118</v>
      </c>
      <c r="N70" s="65"/>
      <c r="O70" s="139">
        <v>0</v>
      </c>
      <c r="P70" s="32">
        <v>737118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457996</v>
      </c>
      <c r="L71" s="138">
        <v>0</v>
      </c>
      <c r="M71" s="32">
        <v>457996</v>
      </c>
      <c r="N71" s="65"/>
      <c r="O71" s="139">
        <v>0</v>
      </c>
      <c r="P71" s="32">
        <v>457996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/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9">
        <v>25119417</v>
      </c>
      <c r="L74" s="158">
        <v>0</v>
      </c>
      <c r="M74" s="17">
        <v>25119417</v>
      </c>
      <c r="N74" s="62"/>
      <c r="O74" s="17">
        <v>826100</v>
      </c>
      <c r="P74" s="17">
        <v>25945517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235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9650000</v>
      </c>
      <c r="L84" s="138">
        <v>0</v>
      </c>
      <c r="M84" s="154">
        <v>9650000</v>
      </c>
      <c r="N84" s="143"/>
      <c r="O84" s="141">
        <v>0</v>
      </c>
      <c r="P84" s="32">
        <v>9650000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6428572</v>
      </c>
      <c r="L85" s="138">
        <v>0</v>
      </c>
      <c r="M85" s="32">
        <v>6428572</v>
      </c>
      <c r="N85" s="62"/>
      <c r="O85" s="139">
        <v>0</v>
      </c>
      <c r="P85" s="32">
        <v>6428572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0</v>
      </c>
      <c r="L87" s="138"/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12828657</v>
      </c>
      <c r="L89" s="138">
        <v>0</v>
      </c>
      <c r="M89" s="32">
        <v>12828657</v>
      </c>
      <c r="N89" s="62"/>
      <c r="O89" s="139">
        <v>0</v>
      </c>
      <c r="P89" s="32">
        <v>12828657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55740216</v>
      </c>
      <c r="L90" s="138">
        <v>0</v>
      </c>
      <c r="M90" s="32">
        <v>55740216</v>
      </c>
      <c r="N90" s="62"/>
      <c r="O90" s="139">
        <v>0</v>
      </c>
      <c r="P90" s="32">
        <v>55740216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26661023</v>
      </c>
      <c r="L91" s="138">
        <v>0</v>
      </c>
      <c r="M91" s="32">
        <v>26661023</v>
      </c>
      <c r="N91" s="62"/>
      <c r="O91" s="139">
        <v>0</v>
      </c>
      <c r="P91" s="32">
        <v>26661023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7362333</v>
      </c>
      <c r="L92" s="138">
        <v>0</v>
      </c>
      <c r="M92" s="32">
        <v>7362333</v>
      </c>
      <c r="N92" s="65"/>
      <c r="O92" s="139">
        <v>0</v>
      </c>
      <c r="P92" s="32">
        <v>7362333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180">
        <v>118670801</v>
      </c>
      <c r="L95" s="69">
        <v>0</v>
      </c>
      <c r="M95" s="93">
        <v>118670801</v>
      </c>
      <c r="N95" s="62"/>
      <c r="O95" s="93">
        <v>0</v>
      </c>
      <c r="P95" s="93">
        <v>118670801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143790218</v>
      </c>
      <c r="L97" s="159">
        <v>0</v>
      </c>
      <c r="M97" s="94">
        <v>143790218</v>
      </c>
      <c r="N97" s="67"/>
      <c r="O97" s="17">
        <v>826100</v>
      </c>
      <c r="P97" s="17">
        <v>144616318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3948926</v>
      </c>
      <c r="L101" s="138">
        <v>0</v>
      </c>
      <c r="M101" s="32">
        <v>3948926</v>
      </c>
      <c r="N101" s="62"/>
      <c r="O101" s="139">
        <v>0</v>
      </c>
      <c r="P101" s="32">
        <v>3948926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3304398</v>
      </c>
      <c r="L102" s="138">
        <v>0</v>
      </c>
      <c r="M102" s="32">
        <v>3304398</v>
      </c>
      <c r="N102" s="62"/>
      <c r="O102" s="139">
        <v>0</v>
      </c>
      <c r="P102" s="32">
        <v>3304398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813354</v>
      </c>
      <c r="L103" s="138">
        <v>0</v>
      </c>
      <c r="M103" s="32">
        <v>813354</v>
      </c>
      <c r="N103" s="62"/>
      <c r="O103" s="139">
        <v>0</v>
      </c>
      <c r="P103" s="32">
        <v>813354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8066678</v>
      </c>
      <c r="L107" s="153">
        <v>0</v>
      </c>
      <c r="M107" s="134">
        <v>8066678</v>
      </c>
      <c r="N107" s="133"/>
      <c r="O107" s="134">
        <v>0</v>
      </c>
      <c r="P107" s="18">
        <v>8066678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151856896</v>
      </c>
      <c r="L108" s="134">
        <v>0</v>
      </c>
      <c r="M108" s="134">
        <v>151856896</v>
      </c>
      <c r="N108" s="133"/>
      <c r="O108" s="134">
        <v>826100</v>
      </c>
      <c r="P108" s="134">
        <v>152682996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210376144</v>
      </c>
      <c r="L111" s="138">
        <v>0</v>
      </c>
      <c r="M111" s="32">
        <v>210376144</v>
      </c>
      <c r="N111" s="62"/>
      <c r="O111" s="139">
        <v>0</v>
      </c>
      <c r="P111" s="32">
        <v>210376144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1029509</v>
      </c>
      <c r="L114" s="138">
        <v>0</v>
      </c>
      <c r="M114" s="32">
        <v>1029509</v>
      </c>
      <c r="N114" s="62"/>
      <c r="O114" s="139">
        <v>40088327</v>
      </c>
      <c r="P114" s="32">
        <v>41117836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330703</v>
      </c>
      <c r="P116" s="32">
        <v>330703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5172560</v>
      </c>
      <c r="L117" s="138">
        <v>0</v>
      </c>
      <c r="M117" s="32">
        <v>5172560</v>
      </c>
      <c r="N117" s="62"/>
      <c r="O117" s="139">
        <v>0</v>
      </c>
      <c r="P117" s="32">
        <v>5172560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260190</v>
      </c>
      <c r="L118" s="138">
        <v>0</v>
      </c>
      <c r="M118" s="32">
        <v>260190</v>
      </c>
      <c r="N118" s="62"/>
      <c r="O118" s="139">
        <v>30609290</v>
      </c>
      <c r="P118" s="32">
        <v>30869480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46961249</v>
      </c>
      <c r="L119" s="138">
        <v>0</v>
      </c>
      <c r="M119" s="32">
        <v>46961249</v>
      </c>
      <c r="N119" s="62"/>
      <c r="O119" s="139">
        <v>0</v>
      </c>
      <c r="P119" s="32">
        <v>46961249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6018</v>
      </c>
      <c r="L120" s="138">
        <v>0</v>
      </c>
      <c r="M120" s="32">
        <v>6018</v>
      </c>
      <c r="N120" s="62"/>
      <c r="O120" s="139">
        <v>0</v>
      </c>
      <c r="P120" s="32">
        <v>6018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-31269173</v>
      </c>
      <c r="L122" s="151">
        <v>0</v>
      </c>
      <c r="M122" s="145">
        <v>-31269173</v>
      </c>
      <c r="N122" s="62"/>
      <c r="O122" s="160">
        <v>11079260</v>
      </c>
      <c r="P122" s="145">
        <v>-20189913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232536497</v>
      </c>
      <c r="L124" s="159">
        <v>0</v>
      </c>
      <c r="M124" s="94">
        <v>232536497</v>
      </c>
      <c r="N124" s="67"/>
      <c r="O124" s="94">
        <v>82107580</v>
      </c>
      <c r="P124" s="94">
        <v>314644077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384393393</v>
      </c>
      <c r="L126" s="153">
        <v>0</v>
      </c>
      <c r="M126" s="134">
        <v>384393393</v>
      </c>
      <c r="N126" s="133"/>
      <c r="O126" s="134">
        <v>82933680</v>
      </c>
      <c r="P126" s="134">
        <v>467327073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>
        <v>-31269173</v>
      </c>
      <c r="N133" s="104"/>
      <c r="O133" s="104"/>
      <c r="P133" s="104"/>
      <c r="Q133" s="104"/>
      <c r="R133" s="104"/>
    </row>
    <row r="134" spans="1:18">
      <c r="M134" s="104">
        <v>0</v>
      </c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3:O23 M111 O116:O121 O111 O84:O93 M84:M93 M116:M122 M28:M35 M13:M23 O53:O72 M53:M72">
    <cfRule type="cellIs" dxfId="2125" priority="122" operator="notEqual">
      <formula>0</formula>
    </cfRule>
    <cfRule type="containsBlanks" dxfId="2124" priority="123">
      <formula>LEN(TRIM(M13))=0</formula>
    </cfRule>
  </conditionalFormatting>
  <conditionalFormatting sqref="M53">
    <cfRule type="cellIs" dxfId="2123" priority="121" operator="notEqual">
      <formula>M74</formula>
    </cfRule>
  </conditionalFormatting>
  <conditionalFormatting sqref="O53">
    <cfRule type="cellIs" dxfId="2122" priority="120" operator="notEqual">
      <formula>O74</formula>
    </cfRule>
  </conditionalFormatting>
  <conditionalFormatting sqref="M84:M91">
    <cfRule type="cellIs" dxfId="2121" priority="119" operator="notEqual">
      <formula>M95</formula>
    </cfRule>
  </conditionalFormatting>
  <conditionalFormatting sqref="O84">
    <cfRule type="cellIs" dxfId="2120" priority="118" operator="notEqual">
      <formula>O97</formula>
    </cfRule>
  </conditionalFormatting>
  <conditionalFormatting sqref="M130 O130">
    <cfRule type="cellIs" dxfId="2119" priority="108" operator="notEqual">
      <formula>0</formula>
    </cfRule>
    <cfRule type="cellIs" dxfId="2118" priority="109" operator="equal">
      <formula>0</formula>
    </cfRule>
  </conditionalFormatting>
  <conditionalFormatting sqref="P62">
    <cfRule type="cellIs" dxfId="2117" priority="102" operator="notEqual">
      <formula>0</formula>
    </cfRule>
    <cfRule type="containsBlanks" dxfId="2116" priority="103">
      <formula>LEN(TRIM(P62))=0</formula>
    </cfRule>
  </conditionalFormatting>
  <conditionalFormatting sqref="P130">
    <cfRule type="cellIs" dxfId="2115" priority="100" operator="notEqual">
      <formula>0</formula>
    </cfRule>
    <cfRule type="cellIs" dxfId="2114" priority="101" operator="equal">
      <formula>0</formula>
    </cfRule>
  </conditionalFormatting>
  <conditionalFormatting sqref="M46 O46">
    <cfRule type="cellIs" dxfId="2113" priority="98" operator="notEqual">
      <formula>0</formula>
    </cfRule>
    <cfRule type="containsBlanks" dxfId="2112" priority="99">
      <formula>LEN(TRIM(M46))=0</formula>
    </cfRule>
  </conditionalFormatting>
  <conditionalFormatting sqref="O105">
    <cfRule type="cellIs" dxfId="2111" priority="96" operator="notEqual">
      <formula>0</formula>
    </cfRule>
    <cfRule type="containsBlanks" dxfId="2110" priority="97">
      <formula>LEN(TRIM(O105))=0</formula>
    </cfRule>
  </conditionalFormatting>
  <conditionalFormatting sqref="M42:M45">
    <cfRule type="cellIs" dxfId="2109" priority="94" operator="notEqual">
      <formula>0</formula>
    </cfRule>
    <cfRule type="containsBlanks" dxfId="2108" priority="95">
      <formula>LEN(TRIM(M42))=0</formula>
    </cfRule>
  </conditionalFormatting>
  <conditionalFormatting sqref="O100:O103 M100:M105">
    <cfRule type="cellIs" dxfId="2107" priority="92" operator="notEqual">
      <formula>0</formula>
    </cfRule>
    <cfRule type="containsBlanks" dxfId="2106" priority="93">
      <formula>LEN(TRIM(M100))=0</formula>
    </cfRule>
  </conditionalFormatting>
  <conditionalFormatting sqref="K11">
    <cfRule type="cellIs" dxfId="2105" priority="72" operator="notEqual">
      <formula>0</formula>
    </cfRule>
    <cfRule type="containsBlanks" dxfId="2104" priority="73">
      <formula>LEN(TRIM(K11))=0</formula>
    </cfRule>
  </conditionalFormatting>
  <conditionalFormatting sqref="K11">
    <cfRule type="cellIs" dxfId="2103" priority="71" operator="notEqual">
      <formula>K24</formula>
    </cfRule>
  </conditionalFormatting>
  <conditionalFormatting sqref="K130">
    <cfRule type="cellIs" dxfId="2102" priority="69" operator="notEqual">
      <formula>0</formula>
    </cfRule>
    <cfRule type="cellIs" dxfId="2101" priority="70" operator="equal">
      <formula>0</formula>
    </cfRule>
  </conditionalFormatting>
  <conditionalFormatting sqref="L130">
    <cfRule type="cellIs" dxfId="2100" priority="67" operator="notEqual">
      <formula>0</formula>
    </cfRule>
    <cfRule type="cellIs" dxfId="2099" priority="68" operator="equal">
      <formula>0</formula>
    </cfRule>
  </conditionalFormatting>
  <conditionalFormatting sqref="M13:M23">
    <cfRule type="cellIs" dxfId="2098" priority="66" operator="notEqual">
      <formula>M26</formula>
    </cfRule>
  </conditionalFormatting>
  <conditionalFormatting sqref="P28:P35">
    <cfRule type="cellIs" dxfId="2097" priority="64" operator="notEqual">
      <formula>0</formula>
    </cfRule>
    <cfRule type="containsBlanks" dxfId="2096" priority="65">
      <formula>LEN(TRIM(P28))=0</formula>
    </cfRule>
  </conditionalFormatting>
  <conditionalFormatting sqref="P42:P46">
    <cfRule type="cellIs" dxfId="2095" priority="62" operator="notEqual">
      <formula>0</formula>
    </cfRule>
    <cfRule type="containsBlanks" dxfId="2094" priority="63">
      <formula>LEN(TRIM(P42))=0</formula>
    </cfRule>
  </conditionalFormatting>
  <conditionalFormatting sqref="P53:P61">
    <cfRule type="cellIs" dxfId="2093" priority="60" operator="notEqual">
      <formula>0</formula>
    </cfRule>
    <cfRule type="containsBlanks" dxfId="2092" priority="61">
      <formula>LEN(TRIM(P53))=0</formula>
    </cfRule>
  </conditionalFormatting>
  <conditionalFormatting sqref="P63:P72">
    <cfRule type="cellIs" dxfId="2091" priority="58" operator="notEqual">
      <formula>0</formula>
    </cfRule>
    <cfRule type="containsBlanks" dxfId="2090" priority="59">
      <formula>LEN(TRIM(P63))=0</formula>
    </cfRule>
  </conditionalFormatting>
  <conditionalFormatting sqref="P84:P93">
    <cfRule type="cellIs" dxfId="2089" priority="56" operator="notEqual">
      <formula>0</formula>
    </cfRule>
    <cfRule type="containsBlanks" dxfId="2088" priority="57">
      <formula>LEN(TRIM(P84))=0</formula>
    </cfRule>
  </conditionalFormatting>
  <conditionalFormatting sqref="P100:P105">
    <cfRule type="cellIs" dxfId="2087" priority="54" operator="notEqual">
      <formula>0</formula>
    </cfRule>
    <cfRule type="containsBlanks" dxfId="2086" priority="55">
      <formula>LEN(TRIM(P100))=0</formula>
    </cfRule>
  </conditionalFormatting>
  <conditionalFormatting sqref="P111">
    <cfRule type="cellIs" dxfId="2085" priority="52" operator="notEqual">
      <formula>0</formula>
    </cfRule>
    <cfRule type="containsBlanks" dxfId="2084" priority="53">
      <formula>LEN(TRIM(P111))=0</formula>
    </cfRule>
  </conditionalFormatting>
  <conditionalFormatting sqref="P114">
    <cfRule type="cellIs" dxfId="2083" priority="50" operator="notEqual">
      <formula>0</formula>
    </cfRule>
    <cfRule type="containsBlanks" dxfId="2082" priority="51">
      <formula>LEN(TRIM(P114))=0</formula>
    </cfRule>
  </conditionalFormatting>
  <conditionalFormatting sqref="P116:P121">
    <cfRule type="cellIs" dxfId="2081" priority="48" operator="notEqual">
      <formula>0</formula>
    </cfRule>
    <cfRule type="containsBlanks" dxfId="2080" priority="49">
      <formula>LEN(TRIM(P116))=0</formula>
    </cfRule>
  </conditionalFormatting>
  <conditionalFormatting sqref="P122">
    <cfRule type="cellIs" dxfId="2079" priority="46" operator="notEqual">
      <formula>0</formula>
    </cfRule>
    <cfRule type="containsBlanks" dxfId="2078" priority="47">
      <formula>LEN(TRIM(P122))=0</formula>
    </cfRule>
  </conditionalFormatting>
  <conditionalFormatting sqref="P12:P22">
    <cfRule type="cellIs" dxfId="2077" priority="44" operator="notEqual">
      <formula>0</formula>
    </cfRule>
    <cfRule type="containsBlanks" dxfId="2076" priority="45">
      <formula>LEN(TRIM(P12))=0</formula>
    </cfRule>
  </conditionalFormatting>
  <conditionalFormatting sqref="P23">
    <cfRule type="cellIs" dxfId="2075" priority="42" operator="notEqual">
      <formula>0</formula>
    </cfRule>
    <cfRule type="containsBlanks" dxfId="2074" priority="43">
      <formula>LEN(TRIM(P23))=0</formula>
    </cfRule>
  </conditionalFormatting>
  <conditionalFormatting sqref="M12">
    <cfRule type="cellIs" dxfId="2073" priority="40" operator="notEqual">
      <formula>0</formula>
    </cfRule>
    <cfRule type="containsBlanks" dxfId="2072" priority="41">
      <formula>LEN(TRIM(M12))=0</formula>
    </cfRule>
  </conditionalFormatting>
  <conditionalFormatting sqref="L13:L22">
    <cfRule type="cellIs" dxfId="2071" priority="38" operator="notEqual">
      <formula>0</formula>
    </cfRule>
    <cfRule type="containsBlanks" dxfId="2070" priority="39">
      <formula>LEN(TRIM(L13))=0</formula>
    </cfRule>
  </conditionalFormatting>
  <conditionalFormatting sqref="L23">
    <cfRule type="cellIs" dxfId="2069" priority="36" operator="notEqual">
      <formula>0</formula>
    </cfRule>
    <cfRule type="containsBlanks" dxfId="2068" priority="37">
      <formula>LEN(TRIM(L23))=0</formula>
    </cfRule>
  </conditionalFormatting>
  <conditionalFormatting sqref="L29:L35">
    <cfRule type="cellIs" dxfId="2067" priority="34" operator="notEqual">
      <formula>0</formula>
    </cfRule>
    <cfRule type="containsBlanks" dxfId="2066" priority="35">
      <formula>LEN(TRIM(L29))=0</formula>
    </cfRule>
  </conditionalFormatting>
  <conditionalFormatting sqref="M92:M93">
    <cfRule type="cellIs" dxfId="2065" priority="124" operator="notEqual">
      <formula>M105</formula>
    </cfRule>
  </conditionalFormatting>
  <conditionalFormatting sqref="O104">
    <cfRule type="cellIs" dxfId="2064" priority="32" operator="notEqual">
      <formula>0</formula>
    </cfRule>
    <cfRule type="containsBlanks" dxfId="2063" priority="33">
      <formula>LEN(TRIM(O104))=0</formula>
    </cfRule>
  </conditionalFormatting>
  <conditionalFormatting sqref="K28:K35 K13:K23 K53:K72">
    <cfRule type="cellIs" dxfId="2062" priority="30" operator="notEqual">
      <formula>0</formula>
    </cfRule>
    <cfRule type="containsBlanks" dxfId="2061" priority="31">
      <formula>LEN(TRIM(K13))=0</formula>
    </cfRule>
  </conditionalFormatting>
  <conditionalFormatting sqref="K53">
    <cfRule type="cellIs" dxfId="2060" priority="29" operator="notEqual">
      <formula>K74</formula>
    </cfRule>
  </conditionalFormatting>
  <conditionalFormatting sqref="K46">
    <cfRule type="cellIs" dxfId="2059" priority="27" operator="notEqual">
      <formula>0</formula>
    </cfRule>
    <cfRule type="containsBlanks" dxfId="2058" priority="28">
      <formula>LEN(TRIM(K46))=0</formula>
    </cfRule>
  </conditionalFormatting>
  <conditionalFormatting sqref="K42:K45">
    <cfRule type="cellIs" dxfId="2057" priority="25" operator="notEqual">
      <formula>0</formula>
    </cfRule>
    <cfRule type="containsBlanks" dxfId="2056" priority="26">
      <formula>LEN(TRIM(K42))=0</formula>
    </cfRule>
  </conditionalFormatting>
  <conditionalFormatting sqref="K13:K23">
    <cfRule type="cellIs" dxfId="2055" priority="24" operator="notEqual">
      <formula>K26</formula>
    </cfRule>
  </conditionalFormatting>
  <conditionalFormatting sqref="K12">
    <cfRule type="cellIs" dxfId="2054" priority="22" operator="notEqual">
      <formula>0</formula>
    </cfRule>
    <cfRule type="containsBlanks" dxfId="2053" priority="23">
      <formula>LEN(TRIM(K12))=0</formula>
    </cfRule>
  </conditionalFormatting>
  <conditionalFormatting sqref="K114 K111 K84:K93 K116:K122">
    <cfRule type="cellIs" dxfId="2052" priority="19" operator="notEqual">
      <formula>0</formula>
    </cfRule>
    <cfRule type="containsBlanks" dxfId="2051" priority="20">
      <formula>LEN(TRIM(K84))=0</formula>
    </cfRule>
  </conditionalFormatting>
  <conditionalFormatting sqref="K84:K91">
    <cfRule type="cellIs" dxfId="2050" priority="18" operator="notEqual">
      <formula>K95</formula>
    </cfRule>
  </conditionalFormatting>
  <conditionalFormatting sqref="K100:K105">
    <cfRule type="cellIs" dxfId="2049" priority="16" operator="notEqual">
      <formula>0</formula>
    </cfRule>
    <cfRule type="containsBlanks" dxfId="2048" priority="17">
      <formula>LEN(TRIM(K100))=0</formula>
    </cfRule>
  </conditionalFormatting>
  <conditionalFormatting sqref="K92:K93">
    <cfRule type="cellIs" dxfId="2047" priority="21" operator="notEqual">
      <formula>K105</formula>
    </cfRule>
  </conditionalFormatting>
  <conditionalFormatting sqref="O12">
    <cfRule type="cellIs" dxfId="2046" priority="14" operator="notEqual">
      <formula>0</formula>
    </cfRule>
    <cfRule type="containsBlanks" dxfId="2045" priority="15">
      <formula>LEN(TRIM(O12))=0</formula>
    </cfRule>
  </conditionalFormatting>
  <conditionalFormatting sqref="O12">
    <cfRule type="cellIs" dxfId="2044" priority="13" operator="notEqual">
      <formula>O25</formula>
    </cfRule>
  </conditionalFormatting>
  <conditionalFormatting sqref="O28 O30:O31 O33:O34">
    <cfRule type="cellIs" dxfId="2043" priority="11" operator="notEqual">
      <formula>0</formula>
    </cfRule>
    <cfRule type="containsBlanks" dxfId="2042" priority="12">
      <formula>LEN(TRIM(O28))=0</formula>
    </cfRule>
  </conditionalFormatting>
  <conditionalFormatting sqref="O29">
    <cfRule type="cellIs" dxfId="2041" priority="9" operator="notEqual">
      <formula>0</formula>
    </cfRule>
    <cfRule type="containsBlanks" dxfId="2040" priority="10">
      <formula>LEN(TRIM(O29))=0</formula>
    </cfRule>
  </conditionalFormatting>
  <conditionalFormatting sqref="O32">
    <cfRule type="cellIs" dxfId="2039" priority="7" operator="notEqual">
      <formula>0</formula>
    </cfRule>
    <cfRule type="containsBlanks" dxfId="2038" priority="8">
      <formula>LEN(TRIM(O32))=0</formula>
    </cfRule>
  </conditionalFormatting>
  <conditionalFormatting sqref="O35">
    <cfRule type="cellIs" dxfId="2037" priority="5" operator="notEqual">
      <formula>0</formula>
    </cfRule>
    <cfRule type="containsBlanks" dxfId="2036" priority="6">
      <formula>LEN(TRIM(O35))=0</formula>
    </cfRule>
  </conditionalFormatting>
  <conditionalFormatting sqref="O45">
    <cfRule type="cellIs" dxfId="2035" priority="3" operator="notEqual">
      <formula>0</formula>
    </cfRule>
    <cfRule type="containsBlanks" dxfId="2034" priority="4">
      <formula>LEN(TRIM(O45))=0</formula>
    </cfRule>
  </conditionalFormatting>
  <conditionalFormatting sqref="O42:O44">
    <cfRule type="cellIs" dxfId="2033" priority="1" operator="notEqual">
      <formula>0</formula>
    </cfRule>
    <cfRule type="containsBlanks" dxfId="2032" priority="2">
      <formula>LEN(TRIM(O42))=0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03" t="s">
        <v>234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03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04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0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8943523.9899999984</v>
      </c>
      <c r="L12" s="142">
        <v>0</v>
      </c>
      <c r="M12" s="32">
        <v>8943523.9899999984</v>
      </c>
      <c r="N12" s="143"/>
      <c r="O12" s="141">
        <v>4199098</v>
      </c>
      <c r="P12" s="32">
        <v>13142622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2151224.33</v>
      </c>
      <c r="L13" s="139">
        <v>0</v>
      </c>
      <c r="M13" s="32">
        <v>2151224.33</v>
      </c>
      <c r="N13" s="61"/>
      <c r="O13" s="139">
        <v>0</v>
      </c>
      <c r="P13" s="32">
        <v>2151224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600000</v>
      </c>
      <c r="L15" s="139">
        <v>0</v>
      </c>
      <c r="M15" s="32">
        <v>600000</v>
      </c>
      <c r="N15" s="61"/>
      <c r="O15" s="139">
        <v>0</v>
      </c>
      <c r="P15" s="32">
        <v>600000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1335309.8</v>
      </c>
      <c r="L16" s="139">
        <v>0</v>
      </c>
      <c r="M16" s="32">
        <v>1335309.8</v>
      </c>
      <c r="N16" s="61"/>
      <c r="O16" s="139">
        <v>0</v>
      </c>
      <c r="P16" s="32">
        <v>1335310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3400</v>
      </c>
      <c r="P17" s="32">
        <v>3400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3563758.72</v>
      </c>
      <c r="L18" s="139">
        <v>0</v>
      </c>
      <c r="M18" s="32">
        <v>3563758.72</v>
      </c>
      <c r="N18" s="61"/>
      <c r="O18" s="139">
        <v>0</v>
      </c>
      <c r="P18" s="32">
        <v>3563759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822208.43</v>
      </c>
      <c r="L19" s="139">
        <v>0</v>
      </c>
      <c r="M19" s="32">
        <v>822208.43</v>
      </c>
      <c r="N19" s="61"/>
      <c r="O19" s="139">
        <v>0</v>
      </c>
      <c r="P19" s="32">
        <v>822208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37177.64</v>
      </c>
      <c r="L20" s="139">
        <v>0</v>
      </c>
      <c r="M20" s="32">
        <v>37177.64</v>
      </c>
      <c r="N20" s="61"/>
      <c r="O20" s="139">
        <v>0</v>
      </c>
      <c r="P20" s="32">
        <v>37178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540388.09</v>
      </c>
      <c r="L21" s="139">
        <v>0</v>
      </c>
      <c r="M21" s="32">
        <v>540388.09</v>
      </c>
      <c r="N21" s="61"/>
      <c r="O21" s="139">
        <v>62056</v>
      </c>
      <c r="P21" s="32">
        <v>602444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20385</v>
      </c>
      <c r="L22" s="139">
        <v>0</v>
      </c>
      <c r="M22" s="32">
        <v>20385</v>
      </c>
      <c r="N22" s="61"/>
      <c r="O22" s="139">
        <v>0</v>
      </c>
      <c r="P22" s="32">
        <v>20385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18013976</v>
      </c>
      <c r="L25" s="146">
        <v>0</v>
      </c>
      <c r="M25" s="147">
        <v>18013976</v>
      </c>
      <c r="N25" s="62"/>
      <c r="O25" s="147">
        <v>4264554</v>
      </c>
      <c r="P25" s="147">
        <v>22278530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4282272.4000000004</v>
      </c>
      <c r="L28" s="148">
        <v>0</v>
      </c>
      <c r="M28" s="32">
        <v>4282272.4000000004</v>
      </c>
      <c r="N28" s="61"/>
      <c r="O28" s="139">
        <v>886513</v>
      </c>
      <c r="P28" s="32">
        <v>5168785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75084662</v>
      </c>
      <c r="P29" s="32">
        <v>75084662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319395</v>
      </c>
      <c r="P30" s="32">
        <v>319395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71905612.140000001</v>
      </c>
      <c r="L33" s="139">
        <v>0</v>
      </c>
      <c r="M33" s="32">
        <v>71905612.140000001</v>
      </c>
      <c r="N33" s="61"/>
      <c r="O33" s="139">
        <v>4665814</v>
      </c>
      <c r="P33" s="32">
        <v>76571426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15803848.689999999</v>
      </c>
      <c r="L34" s="139">
        <v>0</v>
      </c>
      <c r="M34" s="32">
        <v>15803848.689999999</v>
      </c>
      <c r="N34" s="61"/>
      <c r="O34" s="139">
        <v>19365075</v>
      </c>
      <c r="P34" s="32">
        <v>35168924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317939</v>
      </c>
      <c r="P35" s="145">
        <v>317939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91991733.230000004</v>
      </c>
      <c r="L37" s="146">
        <v>0</v>
      </c>
      <c r="M37" s="69">
        <v>91991733</v>
      </c>
      <c r="N37" s="61"/>
      <c r="O37" s="69">
        <v>100639398</v>
      </c>
      <c r="P37" s="69">
        <v>192631131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110005709.23</v>
      </c>
      <c r="L39" s="150">
        <v>0</v>
      </c>
      <c r="M39" s="94">
        <v>110005709</v>
      </c>
      <c r="N39" s="67"/>
      <c r="O39" s="17">
        <v>104903952</v>
      </c>
      <c r="P39" s="17">
        <v>214909661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13823664</v>
      </c>
      <c r="L43" s="138">
        <v>0</v>
      </c>
      <c r="M43" s="32">
        <v>13823664</v>
      </c>
      <c r="N43" s="61"/>
      <c r="O43" s="139">
        <v>0</v>
      </c>
      <c r="P43" s="32">
        <v>13823664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1514330</v>
      </c>
      <c r="L44" s="138">
        <v>0</v>
      </c>
      <c r="M44" s="32">
        <v>1514330</v>
      </c>
      <c r="N44" s="61"/>
      <c r="O44" s="139">
        <v>0</v>
      </c>
      <c r="P44" s="32">
        <v>1514330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28320</v>
      </c>
      <c r="L45" s="138">
        <v>0</v>
      </c>
      <c r="M45" s="32">
        <v>28320</v>
      </c>
      <c r="N45" s="61"/>
      <c r="O45" s="139">
        <v>0</v>
      </c>
      <c r="P45" s="32">
        <v>28320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15366314</v>
      </c>
      <c r="L48" s="153">
        <v>0</v>
      </c>
      <c r="M48" s="134">
        <v>15366314</v>
      </c>
      <c r="N48" s="133"/>
      <c r="O48" s="134">
        <v>0</v>
      </c>
      <c r="P48" s="134">
        <v>15366314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125372023.23</v>
      </c>
      <c r="L49" s="153">
        <v>0</v>
      </c>
      <c r="M49" s="134">
        <v>125372023</v>
      </c>
      <c r="N49" s="133"/>
      <c r="O49" s="134">
        <v>104903952</v>
      </c>
      <c r="P49" s="17">
        <v>230275975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702843.42</v>
      </c>
      <c r="L53" s="138">
        <v>0</v>
      </c>
      <c r="M53" s="154">
        <v>702843.42</v>
      </c>
      <c r="N53" s="143"/>
      <c r="O53" s="141">
        <v>124546</v>
      </c>
      <c r="P53" s="32">
        <v>827389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3526</v>
      </c>
      <c r="P54" s="32">
        <v>3526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1348036.78</v>
      </c>
      <c r="L55" s="138">
        <v>0</v>
      </c>
      <c r="M55" s="32">
        <v>1348036.78</v>
      </c>
      <c r="N55" s="62"/>
      <c r="O55" s="139">
        <v>0</v>
      </c>
      <c r="P55" s="32">
        <v>1348037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364291.84000000003</v>
      </c>
      <c r="L57" s="138">
        <v>0</v>
      </c>
      <c r="M57" s="32">
        <v>364291.84000000003</v>
      </c>
      <c r="N57" s="62"/>
      <c r="O57" s="139">
        <v>0</v>
      </c>
      <c r="P57" s="32">
        <v>364292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289119</v>
      </c>
      <c r="P58" s="32">
        <v>289119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187544.43</v>
      </c>
      <c r="L59" s="138">
        <v>0</v>
      </c>
      <c r="M59" s="32">
        <v>187544.43</v>
      </c>
      <c r="N59" s="62"/>
      <c r="O59" s="139">
        <v>39600</v>
      </c>
      <c r="P59" s="32">
        <v>227144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241952.33000000002</v>
      </c>
      <c r="L61" s="138">
        <v>0</v>
      </c>
      <c r="M61" s="32">
        <v>241952.33000000002</v>
      </c>
      <c r="N61" s="62"/>
      <c r="O61" s="139">
        <v>57670</v>
      </c>
      <c r="P61" s="32">
        <v>299622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154998</v>
      </c>
      <c r="P63" s="32">
        <v>154998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100000</v>
      </c>
      <c r="P64" s="32">
        <v>100000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281383.3</v>
      </c>
      <c r="L68" s="138">
        <v>0</v>
      </c>
      <c r="M68" s="32">
        <v>281383.3</v>
      </c>
      <c r="N68" s="65"/>
      <c r="O68" s="139">
        <v>0</v>
      </c>
      <c r="P68" s="32">
        <v>281383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183756</v>
      </c>
      <c r="L70" s="138">
        <v>0</v>
      </c>
      <c r="M70" s="32">
        <v>183756</v>
      </c>
      <c r="N70" s="65"/>
      <c r="O70" s="139">
        <v>0</v>
      </c>
      <c r="P70" s="32">
        <v>183756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28320</v>
      </c>
      <c r="L71" s="138">
        <v>0</v>
      </c>
      <c r="M71" s="32">
        <v>28320</v>
      </c>
      <c r="N71" s="65"/>
      <c r="O71" s="139">
        <v>0</v>
      </c>
      <c r="P71" s="32">
        <v>28320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16421</v>
      </c>
      <c r="P72" s="145">
        <v>16421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3338128.1</v>
      </c>
      <c r="L74" s="158">
        <v>0</v>
      </c>
      <c r="M74" s="17">
        <v>3338128</v>
      </c>
      <c r="N74" s="62"/>
      <c r="O74" s="17">
        <v>785880</v>
      </c>
      <c r="P74" s="17">
        <v>4124007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234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820002</v>
      </c>
      <c r="P84" s="32">
        <v>820002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680343</v>
      </c>
      <c r="P85" s="32">
        <v>680343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3108776.89</v>
      </c>
      <c r="L89" s="138">
        <v>0</v>
      </c>
      <c r="M89" s="32">
        <v>3108776.89</v>
      </c>
      <c r="N89" s="62"/>
      <c r="O89" s="139">
        <v>0</v>
      </c>
      <c r="P89" s="32">
        <v>3108777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14058982</v>
      </c>
      <c r="L90" s="138">
        <v>0</v>
      </c>
      <c r="M90" s="32">
        <v>14058982</v>
      </c>
      <c r="N90" s="62"/>
      <c r="O90" s="139">
        <v>0</v>
      </c>
      <c r="P90" s="32">
        <v>14058982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6646345</v>
      </c>
      <c r="L91" s="138">
        <v>0</v>
      </c>
      <c r="M91" s="32">
        <v>6646345</v>
      </c>
      <c r="N91" s="62"/>
      <c r="O91" s="139">
        <v>0</v>
      </c>
      <c r="P91" s="32">
        <v>6646345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681954</v>
      </c>
      <c r="L92" s="138">
        <v>0</v>
      </c>
      <c r="M92" s="32">
        <v>681954</v>
      </c>
      <c r="N92" s="65"/>
      <c r="O92" s="139">
        <v>0</v>
      </c>
      <c r="P92" s="32">
        <v>681954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111208</v>
      </c>
      <c r="P93" s="145">
        <v>111208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24496057.890000001</v>
      </c>
      <c r="L95" s="69">
        <v>0</v>
      </c>
      <c r="M95" s="93">
        <v>24496058</v>
      </c>
      <c r="N95" s="62"/>
      <c r="O95" s="93">
        <v>1611553</v>
      </c>
      <c r="P95" s="93">
        <v>26107611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27834185.990000002</v>
      </c>
      <c r="L97" s="159">
        <v>0</v>
      </c>
      <c r="M97" s="94">
        <v>27834186</v>
      </c>
      <c r="N97" s="67"/>
      <c r="O97" s="17">
        <v>2397433</v>
      </c>
      <c r="P97" s="17">
        <v>30231618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7239032</v>
      </c>
      <c r="L101" s="138">
        <v>0</v>
      </c>
      <c r="M101" s="32">
        <v>7239032</v>
      </c>
      <c r="N101" s="62"/>
      <c r="O101" s="139">
        <v>0</v>
      </c>
      <c r="P101" s="32">
        <v>7239032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1206624</v>
      </c>
      <c r="L102" s="138">
        <v>0</v>
      </c>
      <c r="M102" s="32">
        <v>1206624</v>
      </c>
      <c r="N102" s="62"/>
      <c r="O102" s="139">
        <v>0</v>
      </c>
      <c r="P102" s="32">
        <v>1206624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15950</v>
      </c>
      <c r="L103" s="138">
        <v>0</v>
      </c>
      <c r="M103" s="32">
        <v>15950</v>
      </c>
      <c r="N103" s="62"/>
      <c r="O103" s="139">
        <v>0</v>
      </c>
      <c r="P103" s="32">
        <v>15950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462992</v>
      </c>
      <c r="P104" s="32">
        <v>462992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8461606</v>
      </c>
      <c r="L107" s="153">
        <v>0</v>
      </c>
      <c r="M107" s="134">
        <v>8461606</v>
      </c>
      <c r="N107" s="133"/>
      <c r="O107" s="134">
        <v>462992</v>
      </c>
      <c r="P107" s="18">
        <v>8924598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36295791.990000002</v>
      </c>
      <c r="L108" s="134">
        <v>0</v>
      </c>
      <c r="M108" s="134">
        <v>36295792</v>
      </c>
      <c r="N108" s="133"/>
      <c r="O108" s="134">
        <v>2860425</v>
      </c>
      <c r="P108" s="134">
        <v>39156216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87709460.830000013</v>
      </c>
      <c r="L111" s="138">
        <v>0</v>
      </c>
      <c r="M111" s="32">
        <v>87709460.830000013</v>
      </c>
      <c r="N111" s="62"/>
      <c r="O111" s="139">
        <v>23055889</v>
      </c>
      <c r="P111" s="32">
        <v>110765350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600000</v>
      </c>
      <c r="L114" s="138">
        <v>0</v>
      </c>
      <c r="M114" s="32">
        <v>600000</v>
      </c>
      <c r="N114" s="62"/>
      <c r="O114" s="139">
        <v>62317684</v>
      </c>
      <c r="P114" s="32">
        <v>62917684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2073544</v>
      </c>
      <c r="P116" s="32">
        <v>2073544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873820.69</v>
      </c>
      <c r="L117" s="138">
        <v>0</v>
      </c>
      <c r="M117" s="32">
        <v>873820.69</v>
      </c>
      <c r="N117" s="62"/>
      <c r="O117" s="139">
        <v>0</v>
      </c>
      <c r="P117" s="32">
        <v>873821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102766.2</v>
      </c>
      <c r="L118" s="138">
        <v>0</v>
      </c>
      <c r="M118" s="32">
        <v>102766.2</v>
      </c>
      <c r="N118" s="62"/>
      <c r="O118" s="139">
        <v>0</v>
      </c>
      <c r="P118" s="32">
        <v>102766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7642042.3000000007</v>
      </c>
      <c r="L119" s="138">
        <v>0</v>
      </c>
      <c r="M119" s="32">
        <v>7642042.3000000007</v>
      </c>
      <c r="N119" s="62"/>
      <c r="O119" s="139">
        <v>0</v>
      </c>
      <c r="P119" s="32">
        <v>7642042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-7851858.7800000003</v>
      </c>
      <c r="L122" s="151">
        <v>0</v>
      </c>
      <c r="M122" s="145">
        <v>-7851858.7800000003</v>
      </c>
      <c r="N122" s="62"/>
      <c r="O122" s="160">
        <v>14596410</v>
      </c>
      <c r="P122" s="145">
        <v>6744552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89076231.24000001</v>
      </c>
      <c r="L124" s="159">
        <v>0</v>
      </c>
      <c r="M124" s="94">
        <v>89076231</v>
      </c>
      <c r="N124" s="67"/>
      <c r="O124" s="94">
        <v>102043527</v>
      </c>
      <c r="P124" s="94">
        <v>191119759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125372023.23000002</v>
      </c>
      <c r="L126" s="153">
        <v>0</v>
      </c>
      <c r="M126" s="134">
        <v>125372023</v>
      </c>
      <c r="N126" s="133"/>
      <c r="O126" s="134">
        <v>104903952</v>
      </c>
      <c r="P126" s="134">
        <v>230275975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2:O23 M111 O116:O121 O111 O84:O93 M84:M93 M116:M122 M28:M35 O28:O35 M13:M23 O53:O72 M53:M72">
    <cfRule type="cellIs" dxfId="2031" priority="108" operator="notEqual">
      <formula>0</formula>
    </cfRule>
    <cfRule type="containsBlanks" dxfId="2030" priority="109">
      <formula>LEN(TRIM(M12))=0</formula>
    </cfRule>
  </conditionalFormatting>
  <conditionalFormatting sqref="O12">
    <cfRule type="cellIs" dxfId="2029" priority="107" operator="notEqual">
      <formula>O25</formula>
    </cfRule>
  </conditionalFormatting>
  <conditionalFormatting sqref="M53">
    <cfRule type="cellIs" dxfId="2028" priority="106" operator="notEqual">
      <formula>M74</formula>
    </cfRule>
  </conditionalFormatting>
  <conditionalFormatting sqref="O53">
    <cfRule type="cellIs" dxfId="2027" priority="105" operator="notEqual">
      <formula>O74</formula>
    </cfRule>
  </conditionalFormatting>
  <conditionalFormatting sqref="M84:M91">
    <cfRule type="cellIs" dxfId="2026" priority="104" operator="notEqual">
      <formula>M95</formula>
    </cfRule>
  </conditionalFormatting>
  <conditionalFormatting sqref="O84">
    <cfRule type="cellIs" dxfId="2025" priority="103" operator="notEqual">
      <formula>O97</formula>
    </cfRule>
  </conditionalFormatting>
  <conditionalFormatting sqref="M130 O130">
    <cfRule type="cellIs" dxfId="2024" priority="93" operator="notEqual">
      <formula>0</formula>
    </cfRule>
    <cfRule type="cellIs" dxfId="2023" priority="94" operator="equal">
      <formula>0</formula>
    </cfRule>
  </conditionalFormatting>
  <conditionalFormatting sqref="P62">
    <cfRule type="cellIs" dxfId="2022" priority="87" operator="notEqual">
      <formula>0</formula>
    </cfRule>
    <cfRule type="containsBlanks" dxfId="2021" priority="88">
      <formula>LEN(TRIM(P62))=0</formula>
    </cfRule>
  </conditionalFormatting>
  <conditionalFormatting sqref="P130">
    <cfRule type="cellIs" dxfId="2020" priority="85" operator="notEqual">
      <formula>0</formula>
    </cfRule>
    <cfRule type="cellIs" dxfId="2019" priority="86" operator="equal">
      <formula>0</formula>
    </cfRule>
  </conditionalFormatting>
  <conditionalFormatting sqref="M46 O46">
    <cfRule type="cellIs" dxfId="2018" priority="83" operator="notEqual">
      <formula>0</formula>
    </cfRule>
    <cfRule type="containsBlanks" dxfId="2017" priority="84">
      <formula>LEN(TRIM(M46))=0</formula>
    </cfRule>
  </conditionalFormatting>
  <conditionalFormatting sqref="O105">
    <cfRule type="cellIs" dxfId="2016" priority="81" operator="notEqual">
      <formula>0</formula>
    </cfRule>
    <cfRule type="containsBlanks" dxfId="2015" priority="82">
      <formula>LEN(TRIM(O105))=0</formula>
    </cfRule>
  </conditionalFormatting>
  <conditionalFormatting sqref="O42:O45 M42:M45">
    <cfRule type="cellIs" dxfId="2014" priority="79" operator="notEqual">
      <formula>0</formula>
    </cfRule>
    <cfRule type="containsBlanks" dxfId="2013" priority="80">
      <formula>LEN(TRIM(M42))=0</formula>
    </cfRule>
  </conditionalFormatting>
  <conditionalFormatting sqref="O100:O103 M100:M105">
    <cfRule type="cellIs" dxfId="2012" priority="77" operator="notEqual">
      <formula>0</formula>
    </cfRule>
    <cfRule type="containsBlanks" dxfId="2011" priority="78">
      <formula>LEN(TRIM(M100))=0</formula>
    </cfRule>
  </conditionalFormatting>
  <conditionalFormatting sqref="K11">
    <cfRule type="cellIs" dxfId="2010" priority="57" operator="notEqual">
      <formula>0</formula>
    </cfRule>
    <cfRule type="containsBlanks" dxfId="2009" priority="58">
      <formula>LEN(TRIM(K11))=0</formula>
    </cfRule>
  </conditionalFormatting>
  <conditionalFormatting sqref="K11">
    <cfRule type="cellIs" dxfId="2008" priority="56" operator="notEqual">
      <formula>K24</formula>
    </cfRule>
  </conditionalFormatting>
  <conditionalFormatting sqref="K130">
    <cfRule type="cellIs" dxfId="2007" priority="54" operator="notEqual">
      <formula>0</formula>
    </cfRule>
    <cfRule type="cellIs" dxfId="2006" priority="55" operator="equal">
      <formula>0</formula>
    </cfRule>
  </conditionalFormatting>
  <conditionalFormatting sqref="L130">
    <cfRule type="cellIs" dxfId="2005" priority="52" operator="notEqual">
      <formula>0</formula>
    </cfRule>
    <cfRule type="cellIs" dxfId="2004" priority="53" operator="equal">
      <formula>0</formula>
    </cfRule>
  </conditionalFormatting>
  <conditionalFormatting sqref="M13:M23">
    <cfRule type="cellIs" dxfId="2003" priority="51" operator="notEqual">
      <formula>M26</formula>
    </cfRule>
  </conditionalFormatting>
  <conditionalFormatting sqref="P28:P35">
    <cfRule type="cellIs" dxfId="2002" priority="49" operator="notEqual">
      <formula>0</formula>
    </cfRule>
    <cfRule type="containsBlanks" dxfId="2001" priority="50">
      <formula>LEN(TRIM(P28))=0</formula>
    </cfRule>
  </conditionalFormatting>
  <conditionalFormatting sqref="P42:P46">
    <cfRule type="cellIs" dxfId="2000" priority="47" operator="notEqual">
      <formula>0</formula>
    </cfRule>
    <cfRule type="containsBlanks" dxfId="1999" priority="48">
      <formula>LEN(TRIM(P42))=0</formula>
    </cfRule>
  </conditionalFormatting>
  <conditionalFormatting sqref="P53:P61">
    <cfRule type="cellIs" dxfId="1998" priority="45" operator="notEqual">
      <formula>0</formula>
    </cfRule>
    <cfRule type="containsBlanks" dxfId="1997" priority="46">
      <formula>LEN(TRIM(P53))=0</formula>
    </cfRule>
  </conditionalFormatting>
  <conditionalFormatting sqref="P63:P72">
    <cfRule type="cellIs" dxfId="1996" priority="43" operator="notEqual">
      <formula>0</formula>
    </cfRule>
    <cfRule type="containsBlanks" dxfId="1995" priority="44">
      <formula>LEN(TRIM(P63))=0</formula>
    </cfRule>
  </conditionalFormatting>
  <conditionalFormatting sqref="P84:P93">
    <cfRule type="cellIs" dxfId="1994" priority="41" operator="notEqual">
      <formula>0</formula>
    </cfRule>
    <cfRule type="containsBlanks" dxfId="1993" priority="42">
      <formula>LEN(TRIM(P84))=0</formula>
    </cfRule>
  </conditionalFormatting>
  <conditionalFormatting sqref="P100:P105">
    <cfRule type="cellIs" dxfId="1992" priority="39" operator="notEqual">
      <formula>0</formula>
    </cfRule>
    <cfRule type="containsBlanks" dxfId="1991" priority="40">
      <formula>LEN(TRIM(P100))=0</formula>
    </cfRule>
  </conditionalFormatting>
  <conditionalFormatting sqref="P111">
    <cfRule type="cellIs" dxfId="1990" priority="37" operator="notEqual">
      <formula>0</formula>
    </cfRule>
    <cfRule type="containsBlanks" dxfId="1989" priority="38">
      <formula>LEN(TRIM(P111))=0</formula>
    </cfRule>
  </conditionalFormatting>
  <conditionalFormatting sqref="P114">
    <cfRule type="cellIs" dxfId="1988" priority="35" operator="notEqual">
      <formula>0</formula>
    </cfRule>
    <cfRule type="containsBlanks" dxfId="1987" priority="36">
      <formula>LEN(TRIM(P114))=0</formula>
    </cfRule>
  </conditionalFormatting>
  <conditionalFormatting sqref="P116:P121">
    <cfRule type="cellIs" dxfId="1986" priority="33" operator="notEqual">
      <formula>0</formula>
    </cfRule>
    <cfRule type="containsBlanks" dxfId="1985" priority="34">
      <formula>LEN(TRIM(P116))=0</formula>
    </cfRule>
  </conditionalFormatting>
  <conditionalFormatting sqref="P122">
    <cfRule type="cellIs" dxfId="1984" priority="31" operator="notEqual">
      <formula>0</formula>
    </cfRule>
    <cfRule type="containsBlanks" dxfId="1983" priority="32">
      <formula>LEN(TRIM(P122))=0</formula>
    </cfRule>
  </conditionalFormatting>
  <conditionalFormatting sqref="P12:P22">
    <cfRule type="cellIs" dxfId="1982" priority="29" operator="notEqual">
      <formula>0</formula>
    </cfRule>
    <cfRule type="containsBlanks" dxfId="1981" priority="30">
      <formula>LEN(TRIM(P12))=0</formula>
    </cfRule>
  </conditionalFormatting>
  <conditionalFormatting sqref="P23">
    <cfRule type="cellIs" dxfId="1980" priority="27" operator="notEqual">
      <formula>0</formula>
    </cfRule>
    <cfRule type="containsBlanks" dxfId="1979" priority="28">
      <formula>LEN(TRIM(P23))=0</formula>
    </cfRule>
  </conditionalFormatting>
  <conditionalFormatting sqref="M12">
    <cfRule type="cellIs" dxfId="1978" priority="25" operator="notEqual">
      <formula>0</formula>
    </cfRule>
    <cfRule type="containsBlanks" dxfId="1977" priority="26">
      <formula>LEN(TRIM(M12))=0</formula>
    </cfRule>
  </conditionalFormatting>
  <conditionalFormatting sqref="L13:L22">
    <cfRule type="cellIs" dxfId="1976" priority="23" operator="notEqual">
      <formula>0</formula>
    </cfRule>
    <cfRule type="containsBlanks" dxfId="1975" priority="24">
      <formula>LEN(TRIM(L13))=0</formula>
    </cfRule>
  </conditionalFormatting>
  <conditionalFormatting sqref="L23">
    <cfRule type="cellIs" dxfId="1974" priority="21" operator="notEqual">
      <formula>0</formula>
    </cfRule>
    <cfRule type="containsBlanks" dxfId="1973" priority="22">
      <formula>LEN(TRIM(L23))=0</formula>
    </cfRule>
  </conditionalFormatting>
  <conditionalFormatting sqref="L29:L35">
    <cfRule type="cellIs" dxfId="1972" priority="19" operator="notEqual">
      <formula>0</formula>
    </cfRule>
    <cfRule type="containsBlanks" dxfId="1971" priority="20">
      <formula>LEN(TRIM(L29))=0</formula>
    </cfRule>
  </conditionalFormatting>
  <conditionalFormatting sqref="M92:M93">
    <cfRule type="cellIs" dxfId="1970" priority="110" operator="notEqual">
      <formula>M105</formula>
    </cfRule>
  </conditionalFormatting>
  <conditionalFormatting sqref="O104">
    <cfRule type="cellIs" dxfId="1969" priority="17" operator="notEqual">
      <formula>0</formula>
    </cfRule>
    <cfRule type="containsBlanks" dxfId="1968" priority="18">
      <formula>LEN(TRIM(O104))=0</formula>
    </cfRule>
  </conditionalFormatting>
  <conditionalFormatting sqref="K28:K35 K13:K23 K53:K72">
    <cfRule type="cellIs" dxfId="1967" priority="15" operator="notEqual">
      <formula>0</formula>
    </cfRule>
    <cfRule type="containsBlanks" dxfId="1966" priority="16">
      <formula>LEN(TRIM(K13))=0</formula>
    </cfRule>
  </conditionalFormatting>
  <conditionalFormatting sqref="K53">
    <cfRule type="cellIs" dxfId="1965" priority="14" operator="notEqual">
      <formula>K74</formula>
    </cfRule>
  </conditionalFormatting>
  <conditionalFormatting sqref="K46">
    <cfRule type="cellIs" dxfId="1964" priority="12" operator="notEqual">
      <formula>0</formula>
    </cfRule>
    <cfRule type="containsBlanks" dxfId="1963" priority="13">
      <formula>LEN(TRIM(K46))=0</formula>
    </cfRule>
  </conditionalFormatting>
  <conditionalFormatting sqref="K42:K45">
    <cfRule type="cellIs" dxfId="1962" priority="10" operator="notEqual">
      <formula>0</formula>
    </cfRule>
    <cfRule type="containsBlanks" dxfId="1961" priority="11">
      <formula>LEN(TRIM(K42))=0</formula>
    </cfRule>
  </conditionalFormatting>
  <conditionalFormatting sqref="K13:K23">
    <cfRule type="cellIs" dxfId="1960" priority="9" operator="notEqual">
      <formula>K26</formula>
    </cfRule>
  </conditionalFormatting>
  <conditionalFormatting sqref="K12">
    <cfRule type="cellIs" dxfId="1959" priority="7" operator="notEqual">
      <formula>0</formula>
    </cfRule>
    <cfRule type="containsBlanks" dxfId="1958" priority="8">
      <formula>LEN(TRIM(K12))=0</formula>
    </cfRule>
  </conditionalFormatting>
  <conditionalFormatting sqref="K114 K111 K84:K93 K116:K122">
    <cfRule type="cellIs" dxfId="1957" priority="4" operator="notEqual">
      <formula>0</formula>
    </cfRule>
    <cfRule type="containsBlanks" dxfId="1956" priority="5">
      <formula>LEN(TRIM(K84))=0</formula>
    </cfRule>
  </conditionalFormatting>
  <conditionalFormatting sqref="K84:K91">
    <cfRule type="cellIs" dxfId="1955" priority="3" operator="notEqual">
      <formula>K95</formula>
    </cfRule>
  </conditionalFormatting>
  <conditionalFormatting sqref="K100:K105">
    <cfRule type="cellIs" dxfId="1954" priority="1" operator="notEqual">
      <formula>0</formula>
    </cfRule>
    <cfRule type="containsBlanks" dxfId="1953" priority="2">
      <formula>LEN(TRIM(K100))=0</formula>
    </cfRule>
  </conditionalFormatting>
  <conditionalFormatting sqref="K92:K93">
    <cfRule type="cellIs" dxfId="1952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03" t="s">
        <v>233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03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04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0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7513513.75</v>
      </c>
      <c r="L12" s="142">
        <v>0</v>
      </c>
      <c r="M12" s="32">
        <v>7513513.75</v>
      </c>
      <c r="N12" s="143"/>
      <c r="O12" s="141">
        <v>192339</v>
      </c>
      <c r="P12" s="32">
        <v>7705853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180274.27</v>
      </c>
      <c r="L13" s="139">
        <v>0</v>
      </c>
      <c r="M13" s="32">
        <v>180274.27</v>
      </c>
      <c r="N13" s="61"/>
      <c r="O13" s="139">
        <v>0</v>
      </c>
      <c r="P13" s="32">
        <v>180274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51515.82</v>
      </c>
      <c r="L16" s="139">
        <v>0</v>
      </c>
      <c r="M16" s="32">
        <v>51515.82</v>
      </c>
      <c r="N16" s="61"/>
      <c r="O16" s="139">
        <v>4000</v>
      </c>
      <c r="P16" s="32">
        <v>55516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2712.35</v>
      </c>
      <c r="L17" s="139">
        <v>0</v>
      </c>
      <c r="M17" s="32">
        <v>2712.35</v>
      </c>
      <c r="N17" s="61"/>
      <c r="O17" s="139">
        <v>0</v>
      </c>
      <c r="P17" s="32">
        <v>2712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3025841.48</v>
      </c>
      <c r="L18" s="139">
        <v>0</v>
      </c>
      <c r="M18" s="32">
        <v>3025841.48</v>
      </c>
      <c r="N18" s="61"/>
      <c r="O18" s="139">
        <v>0</v>
      </c>
      <c r="P18" s="32">
        <v>3025841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0</v>
      </c>
      <c r="L19" s="139">
        <v>0</v>
      </c>
      <c r="M19" s="32">
        <v>0</v>
      </c>
      <c r="N19" s="61"/>
      <c r="O19" s="139">
        <v>5000</v>
      </c>
      <c r="P19" s="32">
        <v>5000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173069.4</v>
      </c>
      <c r="L21" s="139">
        <v>0</v>
      </c>
      <c r="M21" s="32">
        <v>173069.4</v>
      </c>
      <c r="N21" s="61"/>
      <c r="O21" s="139">
        <v>0</v>
      </c>
      <c r="P21" s="32">
        <v>173069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10946927.07</v>
      </c>
      <c r="L25" s="146">
        <v>0</v>
      </c>
      <c r="M25" s="147">
        <v>10946927</v>
      </c>
      <c r="N25" s="62"/>
      <c r="O25" s="147">
        <v>201339</v>
      </c>
      <c r="P25" s="147">
        <v>11148265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813767.49</v>
      </c>
      <c r="L28" s="148">
        <v>0</v>
      </c>
      <c r="M28" s="32">
        <v>813767.49</v>
      </c>
      <c r="N28" s="61"/>
      <c r="O28" s="139">
        <v>3134349</v>
      </c>
      <c r="P28" s="32">
        <v>3948116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16559726</v>
      </c>
      <c r="P29" s="32">
        <v>16559726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50875935.920000009</v>
      </c>
      <c r="L33" s="139">
        <v>0</v>
      </c>
      <c r="M33" s="32">
        <v>50875935.920000009</v>
      </c>
      <c r="N33" s="61"/>
      <c r="O33" s="139">
        <v>0</v>
      </c>
      <c r="P33" s="32">
        <v>50875936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2632102.67</v>
      </c>
      <c r="L34" s="139">
        <v>0</v>
      </c>
      <c r="M34" s="32">
        <v>2632102.67</v>
      </c>
      <c r="N34" s="61"/>
      <c r="O34" s="139">
        <v>0</v>
      </c>
      <c r="P34" s="32">
        <v>2632103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119919</v>
      </c>
      <c r="P35" s="145">
        <v>119919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54321806.080000013</v>
      </c>
      <c r="L37" s="146">
        <v>0</v>
      </c>
      <c r="M37" s="69">
        <v>54321806</v>
      </c>
      <c r="N37" s="61"/>
      <c r="O37" s="69">
        <v>19813994</v>
      </c>
      <c r="P37" s="69">
        <v>74135800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65268733.150000013</v>
      </c>
      <c r="L39" s="150">
        <v>0</v>
      </c>
      <c r="M39" s="94">
        <v>65268733</v>
      </c>
      <c r="N39" s="67"/>
      <c r="O39" s="17">
        <v>20015333</v>
      </c>
      <c r="P39" s="17">
        <v>85284065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3525020</v>
      </c>
      <c r="L43" s="138">
        <v>0</v>
      </c>
      <c r="M43" s="32">
        <v>3525020</v>
      </c>
      <c r="N43" s="61"/>
      <c r="O43" s="139">
        <v>0</v>
      </c>
      <c r="P43" s="32">
        <v>3525020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563188</v>
      </c>
      <c r="L44" s="138">
        <v>0</v>
      </c>
      <c r="M44" s="32">
        <v>563188</v>
      </c>
      <c r="N44" s="61"/>
      <c r="O44" s="139">
        <v>0</v>
      </c>
      <c r="P44" s="32">
        <v>563188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30044</v>
      </c>
      <c r="L45" s="138">
        <v>0</v>
      </c>
      <c r="M45" s="32">
        <v>30044</v>
      </c>
      <c r="N45" s="61"/>
      <c r="O45" s="139">
        <v>0</v>
      </c>
      <c r="P45" s="32">
        <v>30044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4118252</v>
      </c>
      <c r="L48" s="153">
        <v>0</v>
      </c>
      <c r="M48" s="134">
        <v>4118252</v>
      </c>
      <c r="N48" s="133"/>
      <c r="O48" s="134">
        <v>0</v>
      </c>
      <c r="P48" s="134">
        <v>4118252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69386985.150000006</v>
      </c>
      <c r="L49" s="153">
        <v>0</v>
      </c>
      <c r="M49" s="134">
        <v>69386985</v>
      </c>
      <c r="N49" s="133"/>
      <c r="O49" s="134">
        <v>20015333</v>
      </c>
      <c r="P49" s="17">
        <v>89402317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257564.73</v>
      </c>
      <c r="L53" s="138">
        <v>0</v>
      </c>
      <c r="M53" s="154">
        <v>257564.73</v>
      </c>
      <c r="N53" s="143"/>
      <c r="O53" s="141">
        <v>18633</v>
      </c>
      <c r="P53" s="32">
        <v>276198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318512.40999999997</v>
      </c>
      <c r="L55" s="138">
        <v>0</v>
      </c>
      <c r="M55" s="32">
        <v>318512.40999999997</v>
      </c>
      <c r="N55" s="62"/>
      <c r="O55" s="139">
        <v>0</v>
      </c>
      <c r="P55" s="32">
        <v>318512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19113.599999999999</v>
      </c>
      <c r="L57" s="138">
        <v>0</v>
      </c>
      <c r="M57" s="32">
        <v>19113.599999999999</v>
      </c>
      <c r="N57" s="62"/>
      <c r="O57" s="139">
        <v>0</v>
      </c>
      <c r="P57" s="32">
        <v>19114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5000</v>
      </c>
      <c r="L58" s="138">
        <v>0</v>
      </c>
      <c r="M58" s="32">
        <v>5000</v>
      </c>
      <c r="N58" s="62"/>
      <c r="O58" s="139">
        <v>0</v>
      </c>
      <c r="P58" s="32">
        <v>5000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62982.33</v>
      </c>
      <c r="L59" s="138">
        <v>0</v>
      </c>
      <c r="M59" s="32">
        <v>62982.33</v>
      </c>
      <c r="N59" s="62"/>
      <c r="O59" s="139">
        <v>0</v>
      </c>
      <c r="P59" s="32">
        <v>62982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90913.06</v>
      </c>
      <c r="L61" s="138">
        <v>0</v>
      </c>
      <c r="M61" s="32">
        <v>90913.06</v>
      </c>
      <c r="N61" s="62"/>
      <c r="O61" s="139">
        <v>0</v>
      </c>
      <c r="P61" s="32">
        <v>90913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0</v>
      </c>
      <c r="P63" s="32">
        <v>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200000</v>
      </c>
      <c r="L68" s="138">
        <v>0</v>
      </c>
      <c r="M68" s="32">
        <v>200000</v>
      </c>
      <c r="N68" s="65"/>
      <c r="O68" s="139">
        <v>0</v>
      </c>
      <c r="P68" s="32">
        <v>200000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74815</v>
      </c>
      <c r="L70" s="138">
        <v>0</v>
      </c>
      <c r="M70" s="32">
        <v>74815</v>
      </c>
      <c r="N70" s="65"/>
      <c r="O70" s="139">
        <v>0</v>
      </c>
      <c r="P70" s="32">
        <v>74815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30044</v>
      </c>
      <c r="L71" s="138">
        <v>0</v>
      </c>
      <c r="M71" s="32">
        <v>30044</v>
      </c>
      <c r="N71" s="65"/>
      <c r="O71" s="139">
        <v>0</v>
      </c>
      <c r="P71" s="32">
        <v>30044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1058945.1299999999</v>
      </c>
      <c r="L74" s="158">
        <v>0</v>
      </c>
      <c r="M74" s="17">
        <v>1058945</v>
      </c>
      <c r="N74" s="62"/>
      <c r="O74" s="17">
        <v>18633</v>
      </c>
      <c r="P74" s="17">
        <v>1077578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233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1655286.95</v>
      </c>
      <c r="L89" s="138">
        <v>0</v>
      </c>
      <c r="M89" s="32">
        <v>1655286.95</v>
      </c>
      <c r="N89" s="62"/>
      <c r="O89" s="139">
        <v>0</v>
      </c>
      <c r="P89" s="32">
        <v>1655287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6399790</v>
      </c>
      <c r="L90" s="138">
        <v>0</v>
      </c>
      <c r="M90" s="32">
        <v>6399790</v>
      </c>
      <c r="N90" s="62"/>
      <c r="O90" s="139">
        <v>0</v>
      </c>
      <c r="P90" s="32">
        <v>6399790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2705988</v>
      </c>
      <c r="L91" s="138">
        <v>0</v>
      </c>
      <c r="M91" s="32">
        <v>2705988</v>
      </c>
      <c r="N91" s="62"/>
      <c r="O91" s="139">
        <v>0</v>
      </c>
      <c r="P91" s="32">
        <v>2705988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114455</v>
      </c>
      <c r="L92" s="138">
        <v>0</v>
      </c>
      <c r="M92" s="32">
        <v>114455</v>
      </c>
      <c r="N92" s="65"/>
      <c r="O92" s="139">
        <v>0</v>
      </c>
      <c r="P92" s="32">
        <v>114455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10875519.949999999</v>
      </c>
      <c r="L95" s="69">
        <v>0</v>
      </c>
      <c r="M95" s="93">
        <v>10875520</v>
      </c>
      <c r="N95" s="62"/>
      <c r="O95" s="93">
        <v>0</v>
      </c>
      <c r="P95" s="93">
        <v>10875520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11934465.079999998</v>
      </c>
      <c r="L97" s="159">
        <v>0</v>
      </c>
      <c r="M97" s="94">
        <v>11934465</v>
      </c>
      <c r="N97" s="67"/>
      <c r="O97" s="17">
        <v>18633</v>
      </c>
      <c r="P97" s="17">
        <v>11953098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485331</v>
      </c>
      <c r="L101" s="138">
        <v>0</v>
      </c>
      <c r="M101" s="32">
        <v>485331</v>
      </c>
      <c r="N101" s="62"/>
      <c r="O101" s="139">
        <v>0</v>
      </c>
      <c r="P101" s="32">
        <v>485331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413747</v>
      </c>
      <c r="L102" s="138">
        <v>0</v>
      </c>
      <c r="M102" s="32">
        <v>413747</v>
      </c>
      <c r="N102" s="62"/>
      <c r="O102" s="139">
        <v>0</v>
      </c>
      <c r="P102" s="32">
        <v>413747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9829</v>
      </c>
      <c r="L103" s="138">
        <v>0</v>
      </c>
      <c r="M103" s="32">
        <v>9829</v>
      </c>
      <c r="N103" s="62"/>
      <c r="O103" s="139">
        <v>0</v>
      </c>
      <c r="P103" s="32">
        <v>9829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908907</v>
      </c>
      <c r="L107" s="153">
        <v>0</v>
      </c>
      <c r="M107" s="134">
        <v>908907</v>
      </c>
      <c r="N107" s="133"/>
      <c r="O107" s="134">
        <v>0</v>
      </c>
      <c r="P107" s="18">
        <v>908907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12843372.079999998</v>
      </c>
      <c r="L108" s="134">
        <v>0</v>
      </c>
      <c r="M108" s="134">
        <v>12843372</v>
      </c>
      <c r="N108" s="133"/>
      <c r="O108" s="134">
        <v>18633</v>
      </c>
      <c r="P108" s="134">
        <v>12862005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53508038.590000004</v>
      </c>
      <c r="L111" s="138">
        <v>0</v>
      </c>
      <c r="M111" s="32">
        <v>53508038.590000004</v>
      </c>
      <c r="N111" s="62"/>
      <c r="O111" s="139">
        <v>0</v>
      </c>
      <c r="P111" s="32">
        <v>53508039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7419973</v>
      </c>
      <c r="P114" s="32">
        <v>7419973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530501.77</v>
      </c>
      <c r="L117" s="138">
        <v>0</v>
      </c>
      <c r="M117" s="32">
        <v>530501.77</v>
      </c>
      <c r="N117" s="62"/>
      <c r="O117" s="139">
        <v>0</v>
      </c>
      <c r="P117" s="32">
        <v>530502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452772.12</v>
      </c>
      <c r="L118" s="138">
        <v>0</v>
      </c>
      <c r="M118" s="32">
        <v>452772.12</v>
      </c>
      <c r="N118" s="62"/>
      <c r="O118" s="139">
        <v>8009712</v>
      </c>
      <c r="P118" s="32">
        <v>8462484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4088273.04</v>
      </c>
      <c r="L119" s="138">
        <v>0</v>
      </c>
      <c r="M119" s="32">
        <v>4088273.04</v>
      </c>
      <c r="N119" s="62"/>
      <c r="O119" s="139">
        <v>0</v>
      </c>
      <c r="P119" s="32">
        <v>4088273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-2035972.45</v>
      </c>
      <c r="L122" s="151">
        <v>-0.05</v>
      </c>
      <c r="M122" s="145">
        <v>-2035972.5</v>
      </c>
      <c r="N122" s="62"/>
      <c r="O122" s="160">
        <v>4567015</v>
      </c>
      <c r="P122" s="145">
        <v>2531041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56543613.07</v>
      </c>
      <c r="L124" s="159">
        <v>-0.05</v>
      </c>
      <c r="M124" s="94">
        <v>56543613</v>
      </c>
      <c r="N124" s="67"/>
      <c r="O124" s="94">
        <v>19996700</v>
      </c>
      <c r="P124" s="94">
        <v>76540312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69386985.150000006</v>
      </c>
      <c r="L126" s="153">
        <v>-0.05</v>
      </c>
      <c r="M126" s="134">
        <v>69386985</v>
      </c>
      <c r="N126" s="133"/>
      <c r="O126" s="134">
        <v>20015333</v>
      </c>
      <c r="P126" s="134">
        <v>89402317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0.05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2:O23 M111 O116:O121 O111 O84:O93 M84:M93 M116:M122 M28:M35 O28:O35 M13:M23 O53:O72 M53:M72">
    <cfRule type="cellIs" dxfId="1951" priority="108" operator="notEqual">
      <formula>0</formula>
    </cfRule>
    <cfRule type="containsBlanks" dxfId="1950" priority="109">
      <formula>LEN(TRIM(M12))=0</formula>
    </cfRule>
  </conditionalFormatting>
  <conditionalFormatting sqref="O12">
    <cfRule type="cellIs" dxfId="1949" priority="107" operator="notEqual">
      <formula>O25</formula>
    </cfRule>
  </conditionalFormatting>
  <conditionalFormatting sqref="M53">
    <cfRule type="cellIs" dxfId="1948" priority="106" operator="notEqual">
      <formula>M74</formula>
    </cfRule>
  </conditionalFormatting>
  <conditionalFormatting sqref="O53">
    <cfRule type="cellIs" dxfId="1947" priority="105" operator="notEqual">
      <formula>O74</formula>
    </cfRule>
  </conditionalFormatting>
  <conditionalFormatting sqref="M84:M91">
    <cfRule type="cellIs" dxfId="1946" priority="104" operator="notEqual">
      <formula>M95</formula>
    </cfRule>
  </conditionalFormatting>
  <conditionalFormatting sqref="O84">
    <cfRule type="cellIs" dxfId="1945" priority="103" operator="notEqual">
      <formula>O97</formula>
    </cfRule>
  </conditionalFormatting>
  <conditionalFormatting sqref="M130 O130">
    <cfRule type="cellIs" dxfId="1944" priority="93" operator="notEqual">
      <formula>0</formula>
    </cfRule>
    <cfRule type="cellIs" dxfId="1943" priority="94" operator="equal">
      <formula>0</formula>
    </cfRule>
  </conditionalFormatting>
  <conditionalFormatting sqref="P62">
    <cfRule type="cellIs" dxfId="1942" priority="87" operator="notEqual">
      <formula>0</formula>
    </cfRule>
    <cfRule type="containsBlanks" dxfId="1941" priority="88">
      <formula>LEN(TRIM(P62))=0</formula>
    </cfRule>
  </conditionalFormatting>
  <conditionalFormatting sqref="P130">
    <cfRule type="cellIs" dxfId="1940" priority="85" operator="notEqual">
      <formula>0</formula>
    </cfRule>
    <cfRule type="cellIs" dxfId="1939" priority="86" operator="equal">
      <formula>0</formula>
    </cfRule>
  </conditionalFormatting>
  <conditionalFormatting sqref="M46 O46">
    <cfRule type="cellIs" dxfId="1938" priority="83" operator="notEqual">
      <formula>0</formula>
    </cfRule>
    <cfRule type="containsBlanks" dxfId="1937" priority="84">
      <formula>LEN(TRIM(M46))=0</formula>
    </cfRule>
  </conditionalFormatting>
  <conditionalFormatting sqref="O105">
    <cfRule type="cellIs" dxfId="1936" priority="81" operator="notEqual">
      <formula>0</formula>
    </cfRule>
    <cfRule type="containsBlanks" dxfId="1935" priority="82">
      <formula>LEN(TRIM(O105))=0</formula>
    </cfRule>
  </conditionalFormatting>
  <conditionalFormatting sqref="O42:O45 M42:M45">
    <cfRule type="cellIs" dxfId="1934" priority="79" operator="notEqual">
      <formula>0</formula>
    </cfRule>
    <cfRule type="containsBlanks" dxfId="1933" priority="80">
      <formula>LEN(TRIM(M42))=0</formula>
    </cfRule>
  </conditionalFormatting>
  <conditionalFormatting sqref="O100:O103 M100:M105">
    <cfRule type="cellIs" dxfId="1932" priority="77" operator="notEqual">
      <formula>0</formula>
    </cfRule>
    <cfRule type="containsBlanks" dxfId="1931" priority="78">
      <formula>LEN(TRIM(M100))=0</formula>
    </cfRule>
  </conditionalFormatting>
  <conditionalFormatting sqref="K11">
    <cfRule type="cellIs" dxfId="1930" priority="57" operator="notEqual">
      <formula>0</formula>
    </cfRule>
    <cfRule type="containsBlanks" dxfId="1929" priority="58">
      <formula>LEN(TRIM(K11))=0</formula>
    </cfRule>
  </conditionalFormatting>
  <conditionalFormatting sqref="K11">
    <cfRule type="cellIs" dxfId="1928" priority="56" operator="notEqual">
      <formula>K24</formula>
    </cfRule>
  </conditionalFormatting>
  <conditionalFormatting sqref="K130">
    <cfRule type="cellIs" dxfId="1927" priority="54" operator="notEqual">
      <formula>0</formula>
    </cfRule>
    <cfRule type="cellIs" dxfId="1926" priority="55" operator="equal">
      <formula>0</formula>
    </cfRule>
  </conditionalFormatting>
  <conditionalFormatting sqref="L130">
    <cfRule type="cellIs" dxfId="1925" priority="52" operator="notEqual">
      <formula>0</formula>
    </cfRule>
    <cfRule type="cellIs" dxfId="1924" priority="53" operator="equal">
      <formula>0</formula>
    </cfRule>
  </conditionalFormatting>
  <conditionalFormatting sqref="M13:M23">
    <cfRule type="cellIs" dxfId="1923" priority="51" operator="notEqual">
      <formula>M26</formula>
    </cfRule>
  </conditionalFormatting>
  <conditionalFormatting sqref="P28:P35">
    <cfRule type="cellIs" dxfId="1922" priority="49" operator="notEqual">
      <formula>0</formula>
    </cfRule>
    <cfRule type="containsBlanks" dxfId="1921" priority="50">
      <formula>LEN(TRIM(P28))=0</formula>
    </cfRule>
  </conditionalFormatting>
  <conditionalFormatting sqref="P42:P46">
    <cfRule type="cellIs" dxfId="1920" priority="47" operator="notEqual">
      <formula>0</formula>
    </cfRule>
    <cfRule type="containsBlanks" dxfId="1919" priority="48">
      <formula>LEN(TRIM(P42))=0</formula>
    </cfRule>
  </conditionalFormatting>
  <conditionalFormatting sqref="P53:P61">
    <cfRule type="cellIs" dxfId="1918" priority="45" operator="notEqual">
      <formula>0</formula>
    </cfRule>
    <cfRule type="containsBlanks" dxfId="1917" priority="46">
      <formula>LEN(TRIM(P53))=0</formula>
    </cfRule>
  </conditionalFormatting>
  <conditionalFormatting sqref="P63:P72">
    <cfRule type="cellIs" dxfId="1916" priority="43" operator="notEqual">
      <formula>0</formula>
    </cfRule>
    <cfRule type="containsBlanks" dxfId="1915" priority="44">
      <formula>LEN(TRIM(P63))=0</formula>
    </cfRule>
  </conditionalFormatting>
  <conditionalFormatting sqref="P84:P93">
    <cfRule type="cellIs" dxfId="1914" priority="41" operator="notEqual">
      <formula>0</formula>
    </cfRule>
    <cfRule type="containsBlanks" dxfId="1913" priority="42">
      <formula>LEN(TRIM(P84))=0</formula>
    </cfRule>
  </conditionalFormatting>
  <conditionalFormatting sqref="P100:P105">
    <cfRule type="cellIs" dxfId="1912" priority="39" operator="notEqual">
      <formula>0</formula>
    </cfRule>
    <cfRule type="containsBlanks" dxfId="1911" priority="40">
      <formula>LEN(TRIM(P100))=0</formula>
    </cfRule>
  </conditionalFormatting>
  <conditionalFormatting sqref="P111">
    <cfRule type="cellIs" dxfId="1910" priority="37" operator="notEqual">
      <formula>0</formula>
    </cfRule>
    <cfRule type="containsBlanks" dxfId="1909" priority="38">
      <formula>LEN(TRIM(P111))=0</formula>
    </cfRule>
  </conditionalFormatting>
  <conditionalFormatting sqref="P114">
    <cfRule type="cellIs" dxfId="1908" priority="35" operator="notEqual">
      <formula>0</formula>
    </cfRule>
    <cfRule type="containsBlanks" dxfId="1907" priority="36">
      <formula>LEN(TRIM(P114))=0</formula>
    </cfRule>
  </conditionalFormatting>
  <conditionalFormatting sqref="P116:P121">
    <cfRule type="cellIs" dxfId="1906" priority="33" operator="notEqual">
      <formula>0</formula>
    </cfRule>
    <cfRule type="containsBlanks" dxfId="1905" priority="34">
      <formula>LEN(TRIM(P116))=0</formula>
    </cfRule>
  </conditionalFormatting>
  <conditionalFormatting sqref="P122">
    <cfRule type="cellIs" dxfId="1904" priority="31" operator="notEqual">
      <formula>0</formula>
    </cfRule>
    <cfRule type="containsBlanks" dxfId="1903" priority="32">
      <formula>LEN(TRIM(P122))=0</formula>
    </cfRule>
  </conditionalFormatting>
  <conditionalFormatting sqref="P12:P22">
    <cfRule type="cellIs" dxfId="1902" priority="29" operator="notEqual">
      <formula>0</formula>
    </cfRule>
    <cfRule type="containsBlanks" dxfId="1901" priority="30">
      <formula>LEN(TRIM(P12))=0</formula>
    </cfRule>
  </conditionalFormatting>
  <conditionalFormatting sqref="P23">
    <cfRule type="cellIs" dxfId="1900" priority="27" operator="notEqual">
      <formula>0</formula>
    </cfRule>
    <cfRule type="containsBlanks" dxfId="1899" priority="28">
      <formula>LEN(TRIM(P23))=0</formula>
    </cfRule>
  </conditionalFormatting>
  <conditionalFormatting sqref="M12">
    <cfRule type="cellIs" dxfId="1898" priority="25" operator="notEqual">
      <formula>0</formula>
    </cfRule>
    <cfRule type="containsBlanks" dxfId="1897" priority="26">
      <formula>LEN(TRIM(M12))=0</formula>
    </cfRule>
  </conditionalFormatting>
  <conditionalFormatting sqref="L13:L22">
    <cfRule type="cellIs" dxfId="1896" priority="23" operator="notEqual">
      <formula>0</formula>
    </cfRule>
    <cfRule type="containsBlanks" dxfId="1895" priority="24">
      <formula>LEN(TRIM(L13))=0</formula>
    </cfRule>
  </conditionalFormatting>
  <conditionalFormatting sqref="L23">
    <cfRule type="cellIs" dxfId="1894" priority="21" operator="notEqual">
      <formula>0</formula>
    </cfRule>
    <cfRule type="containsBlanks" dxfId="1893" priority="22">
      <formula>LEN(TRIM(L23))=0</formula>
    </cfRule>
  </conditionalFormatting>
  <conditionalFormatting sqref="L29:L35">
    <cfRule type="cellIs" dxfId="1892" priority="19" operator="notEqual">
      <formula>0</formula>
    </cfRule>
    <cfRule type="containsBlanks" dxfId="1891" priority="20">
      <formula>LEN(TRIM(L29))=0</formula>
    </cfRule>
  </conditionalFormatting>
  <conditionalFormatting sqref="M92:M93">
    <cfRule type="cellIs" dxfId="1890" priority="110" operator="notEqual">
      <formula>M105</formula>
    </cfRule>
  </conditionalFormatting>
  <conditionalFormatting sqref="O104">
    <cfRule type="cellIs" dxfId="1889" priority="17" operator="notEqual">
      <formula>0</formula>
    </cfRule>
    <cfRule type="containsBlanks" dxfId="1888" priority="18">
      <formula>LEN(TRIM(O104))=0</formula>
    </cfRule>
  </conditionalFormatting>
  <conditionalFormatting sqref="K28:K35 K13:K23 K53:K72">
    <cfRule type="cellIs" dxfId="1887" priority="15" operator="notEqual">
      <formula>0</formula>
    </cfRule>
    <cfRule type="containsBlanks" dxfId="1886" priority="16">
      <formula>LEN(TRIM(K13))=0</formula>
    </cfRule>
  </conditionalFormatting>
  <conditionalFormatting sqref="K53">
    <cfRule type="cellIs" dxfId="1885" priority="14" operator="notEqual">
      <formula>K74</formula>
    </cfRule>
  </conditionalFormatting>
  <conditionalFormatting sqref="K46">
    <cfRule type="cellIs" dxfId="1884" priority="12" operator="notEqual">
      <formula>0</formula>
    </cfRule>
    <cfRule type="containsBlanks" dxfId="1883" priority="13">
      <formula>LEN(TRIM(K46))=0</formula>
    </cfRule>
  </conditionalFormatting>
  <conditionalFormatting sqref="K42:K45">
    <cfRule type="cellIs" dxfId="1882" priority="10" operator="notEqual">
      <formula>0</formula>
    </cfRule>
    <cfRule type="containsBlanks" dxfId="1881" priority="11">
      <formula>LEN(TRIM(K42))=0</formula>
    </cfRule>
  </conditionalFormatting>
  <conditionalFormatting sqref="K13:K23">
    <cfRule type="cellIs" dxfId="1880" priority="9" operator="notEqual">
      <formula>K26</formula>
    </cfRule>
  </conditionalFormatting>
  <conditionalFormatting sqref="K12">
    <cfRule type="cellIs" dxfId="1879" priority="7" operator="notEqual">
      <formula>0</formula>
    </cfRule>
    <cfRule type="containsBlanks" dxfId="1878" priority="8">
      <formula>LEN(TRIM(K12))=0</formula>
    </cfRule>
  </conditionalFormatting>
  <conditionalFormatting sqref="K114 K111 K84:K93 K116:K122">
    <cfRule type="cellIs" dxfId="1877" priority="4" operator="notEqual">
      <formula>0</formula>
    </cfRule>
    <cfRule type="containsBlanks" dxfId="1876" priority="5">
      <formula>LEN(TRIM(K84))=0</formula>
    </cfRule>
  </conditionalFormatting>
  <conditionalFormatting sqref="K84:K91">
    <cfRule type="cellIs" dxfId="1875" priority="3" operator="notEqual">
      <formula>K95</formula>
    </cfRule>
  </conditionalFormatting>
  <conditionalFormatting sqref="K100:K105">
    <cfRule type="cellIs" dxfId="1874" priority="1" operator="notEqual">
      <formula>0</formula>
    </cfRule>
    <cfRule type="containsBlanks" dxfId="1873" priority="2">
      <formula>LEN(TRIM(K100))=0</formula>
    </cfRule>
  </conditionalFormatting>
  <conditionalFormatting sqref="K92:K93">
    <cfRule type="cellIs" dxfId="1872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03" t="s">
        <v>232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03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04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0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19983652.27</v>
      </c>
      <c r="L12" s="142">
        <v>0</v>
      </c>
      <c r="M12" s="32">
        <v>19983652.27</v>
      </c>
      <c r="N12" s="143"/>
      <c r="O12" s="141">
        <v>57789</v>
      </c>
      <c r="P12" s="32">
        <v>20041441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9300561.0399999991</v>
      </c>
      <c r="L13" s="139">
        <v>0</v>
      </c>
      <c r="M13" s="32">
        <v>9300561.0399999991</v>
      </c>
      <c r="N13" s="61"/>
      <c r="O13" s="139">
        <v>235313</v>
      </c>
      <c r="P13" s="32">
        <v>9535874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0</v>
      </c>
      <c r="P14" s="32">
        <v>0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3297926.7100000004</v>
      </c>
      <c r="L16" s="139">
        <v>0</v>
      </c>
      <c r="M16" s="32">
        <v>3297926.7100000004</v>
      </c>
      <c r="N16" s="61"/>
      <c r="O16" s="139">
        <v>2130</v>
      </c>
      <c r="P16" s="32">
        <v>3300057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35801.03</v>
      </c>
      <c r="L17" s="139">
        <v>0</v>
      </c>
      <c r="M17" s="32">
        <v>35801.03</v>
      </c>
      <c r="N17" s="61"/>
      <c r="O17" s="139">
        <v>0</v>
      </c>
      <c r="P17" s="32">
        <v>35801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26748722.710000001</v>
      </c>
      <c r="L18" s="139">
        <v>0</v>
      </c>
      <c r="M18" s="32">
        <v>26748722.710000001</v>
      </c>
      <c r="N18" s="61"/>
      <c r="O18" s="139">
        <v>0</v>
      </c>
      <c r="P18" s="32">
        <v>26748723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13061</v>
      </c>
      <c r="L19" s="139">
        <v>0</v>
      </c>
      <c r="M19" s="32">
        <v>13061</v>
      </c>
      <c r="N19" s="61"/>
      <c r="O19" s="139">
        <v>3040860</v>
      </c>
      <c r="P19" s="32">
        <v>3053921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646896.61</v>
      </c>
      <c r="L21" s="139">
        <v>0</v>
      </c>
      <c r="M21" s="32">
        <v>646896.61</v>
      </c>
      <c r="N21" s="61"/>
      <c r="O21" s="139">
        <v>4034</v>
      </c>
      <c r="P21" s="32">
        <v>650931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4494</v>
      </c>
      <c r="L22" s="139">
        <v>0</v>
      </c>
      <c r="M22" s="32">
        <v>4494</v>
      </c>
      <c r="N22" s="61"/>
      <c r="O22" s="139">
        <v>8100</v>
      </c>
      <c r="P22" s="32">
        <v>12594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60031115.370000005</v>
      </c>
      <c r="L25" s="146">
        <v>0</v>
      </c>
      <c r="M25" s="147">
        <v>60031115</v>
      </c>
      <c r="N25" s="62"/>
      <c r="O25" s="147">
        <v>3348226</v>
      </c>
      <c r="P25" s="147">
        <v>63379342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28996322.669999998</v>
      </c>
      <c r="L28" s="148">
        <v>0</v>
      </c>
      <c r="M28" s="32">
        <v>28996322.669999998</v>
      </c>
      <c r="N28" s="61"/>
      <c r="O28" s="139">
        <v>0</v>
      </c>
      <c r="P28" s="32">
        <v>28996323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842237</v>
      </c>
      <c r="P29" s="32">
        <v>842237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15344.36</v>
      </c>
      <c r="L30" s="139">
        <v>0</v>
      </c>
      <c r="M30" s="32">
        <v>15344.36</v>
      </c>
      <c r="N30" s="61"/>
      <c r="O30" s="139">
        <v>24846611</v>
      </c>
      <c r="P30" s="32">
        <v>24861955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132221809.08000001</v>
      </c>
      <c r="L33" s="139">
        <v>0</v>
      </c>
      <c r="M33" s="32">
        <v>132221809.08000001</v>
      </c>
      <c r="N33" s="61"/>
      <c r="O33" s="139">
        <v>0</v>
      </c>
      <c r="P33" s="32">
        <v>132221809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36521022.350000001</v>
      </c>
      <c r="L34" s="139">
        <v>0</v>
      </c>
      <c r="M34" s="32">
        <v>36521022.350000001</v>
      </c>
      <c r="N34" s="61"/>
      <c r="O34" s="139">
        <v>0</v>
      </c>
      <c r="P34" s="32">
        <v>36521022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0</v>
      </c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197754498.46000001</v>
      </c>
      <c r="L37" s="146">
        <v>0</v>
      </c>
      <c r="M37" s="69">
        <v>197754498</v>
      </c>
      <c r="N37" s="61"/>
      <c r="O37" s="69">
        <v>25688848</v>
      </c>
      <c r="P37" s="69">
        <v>223443346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257785613.83000001</v>
      </c>
      <c r="L39" s="150">
        <v>0</v>
      </c>
      <c r="M39" s="94">
        <v>257785613</v>
      </c>
      <c r="N39" s="67"/>
      <c r="O39" s="17">
        <v>29037074</v>
      </c>
      <c r="P39" s="17">
        <v>286822688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15610753</v>
      </c>
      <c r="L43" s="138">
        <v>0</v>
      </c>
      <c r="M43" s="32">
        <v>15610753</v>
      </c>
      <c r="N43" s="61"/>
      <c r="O43" s="139">
        <v>0</v>
      </c>
      <c r="P43" s="32">
        <v>15610753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2644645</v>
      </c>
      <c r="L44" s="138">
        <v>0</v>
      </c>
      <c r="M44" s="32">
        <v>2644645</v>
      </c>
      <c r="N44" s="61"/>
      <c r="O44" s="139">
        <v>0</v>
      </c>
      <c r="P44" s="32">
        <v>2644645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54611</v>
      </c>
      <c r="L45" s="138">
        <v>0</v>
      </c>
      <c r="M45" s="32">
        <v>54611</v>
      </c>
      <c r="N45" s="61"/>
      <c r="O45" s="139">
        <v>0</v>
      </c>
      <c r="P45" s="32">
        <v>54611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18310009</v>
      </c>
      <c r="L48" s="153">
        <v>0</v>
      </c>
      <c r="M48" s="134">
        <v>18310009</v>
      </c>
      <c r="N48" s="133"/>
      <c r="O48" s="134">
        <v>0</v>
      </c>
      <c r="P48" s="134">
        <v>18310009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276095622.83000004</v>
      </c>
      <c r="L49" s="153">
        <v>0</v>
      </c>
      <c r="M49" s="134">
        <v>276095622</v>
      </c>
      <c r="N49" s="133"/>
      <c r="O49" s="134">
        <v>29037074</v>
      </c>
      <c r="P49" s="17">
        <v>305132697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3026969.4499999997</v>
      </c>
      <c r="L53" s="138">
        <v>0</v>
      </c>
      <c r="M53" s="154">
        <v>3026969.4499999997</v>
      </c>
      <c r="N53" s="143"/>
      <c r="O53" s="141">
        <v>21373</v>
      </c>
      <c r="P53" s="32">
        <v>3048342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86781.52</v>
      </c>
      <c r="L54" s="138">
        <v>0</v>
      </c>
      <c r="M54" s="32">
        <v>86781.52</v>
      </c>
      <c r="N54" s="62"/>
      <c r="O54" s="139">
        <v>0</v>
      </c>
      <c r="P54" s="32">
        <v>86782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2361972.8200000003</v>
      </c>
      <c r="L55" s="138">
        <v>0</v>
      </c>
      <c r="M55" s="32">
        <v>2361972.8200000003</v>
      </c>
      <c r="N55" s="62"/>
      <c r="O55" s="139">
        <v>0</v>
      </c>
      <c r="P55" s="32">
        <v>2361973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788981.26</v>
      </c>
      <c r="L56" s="138">
        <v>0</v>
      </c>
      <c r="M56" s="32">
        <v>788981.26</v>
      </c>
      <c r="N56" s="62"/>
      <c r="O56" s="139">
        <v>0</v>
      </c>
      <c r="P56" s="32">
        <v>788981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3213301.45</v>
      </c>
      <c r="L58" s="138">
        <v>0</v>
      </c>
      <c r="M58" s="32">
        <v>3213301.45</v>
      </c>
      <c r="N58" s="62"/>
      <c r="O58" s="139">
        <v>4304</v>
      </c>
      <c r="P58" s="32">
        <v>3217605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167844.49</v>
      </c>
      <c r="L59" s="138">
        <v>0</v>
      </c>
      <c r="M59" s="32">
        <v>167844.49</v>
      </c>
      <c r="N59" s="62"/>
      <c r="O59" s="139">
        <v>156206</v>
      </c>
      <c r="P59" s="32">
        <v>324050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142330.76999999999</v>
      </c>
      <c r="L61" s="138">
        <v>0</v>
      </c>
      <c r="M61" s="32">
        <v>142330.76999999999</v>
      </c>
      <c r="N61" s="62"/>
      <c r="O61" s="139">
        <v>0</v>
      </c>
      <c r="P61" s="32">
        <v>142331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470000</v>
      </c>
      <c r="L63" s="138">
        <v>0</v>
      </c>
      <c r="M63" s="32">
        <v>470000</v>
      </c>
      <c r="N63" s="62"/>
      <c r="O63" s="139">
        <v>0</v>
      </c>
      <c r="P63" s="32">
        <v>470000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980000</v>
      </c>
      <c r="L64" s="138">
        <v>0</v>
      </c>
      <c r="M64" s="32">
        <v>980000</v>
      </c>
      <c r="N64" s="62"/>
      <c r="O64" s="139">
        <v>0</v>
      </c>
      <c r="P64" s="32">
        <v>980000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16128.77</v>
      </c>
      <c r="L67" s="138">
        <v>0</v>
      </c>
      <c r="M67" s="32">
        <v>16128.77</v>
      </c>
      <c r="N67" s="62"/>
      <c r="O67" s="139">
        <v>0</v>
      </c>
      <c r="P67" s="32">
        <v>16129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1162761.7</v>
      </c>
      <c r="L68" s="138">
        <v>0</v>
      </c>
      <c r="M68" s="32">
        <v>1162761.7</v>
      </c>
      <c r="N68" s="65"/>
      <c r="O68" s="139">
        <v>0</v>
      </c>
      <c r="P68" s="32">
        <v>1162762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375328.43</v>
      </c>
      <c r="L70" s="138">
        <v>0</v>
      </c>
      <c r="M70" s="32">
        <v>375328.43</v>
      </c>
      <c r="N70" s="65"/>
      <c r="O70" s="139">
        <v>0</v>
      </c>
      <c r="P70" s="32">
        <v>375328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51758</v>
      </c>
      <c r="L71" s="138">
        <v>0</v>
      </c>
      <c r="M71" s="32">
        <v>51758</v>
      </c>
      <c r="N71" s="65"/>
      <c r="O71" s="139">
        <v>0</v>
      </c>
      <c r="P71" s="32">
        <v>51758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12844158.659999998</v>
      </c>
      <c r="L74" s="158">
        <v>0</v>
      </c>
      <c r="M74" s="17">
        <v>12844159</v>
      </c>
      <c r="N74" s="62"/>
      <c r="O74" s="17">
        <v>181883</v>
      </c>
      <c r="P74" s="17">
        <v>13026041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232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40000</v>
      </c>
      <c r="L84" s="138">
        <v>0</v>
      </c>
      <c r="M84" s="154">
        <v>40000</v>
      </c>
      <c r="N84" s="143"/>
      <c r="O84" s="141">
        <v>0</v>
      </c>
      <c r="P84" s="32">
        <v>40000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7720000</v>
      </c>
      <c r="L85" s="138">
        <v>0</v>
      </c>
      <c r="M85" s="32">
        <v>7720000</v>
      </c>
      <c r="N85" s="62"/>
      <c r="O85" s="139">
        <v>0</v>
      </c>
      <c r="P85" s="32">
        <v>7720000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375985.4</v>
      </c>
      <c r="L88" s="138">
        <v>0</v>
      </c>
      <c r="M88" s="32">
        <v>375985.4</v>
      </c>
      <c r="N88" s="62"/>
      <c r="O88" s="139">
        <v>0</v>
      </c>
      <c r="P88" s="32">
        <v>375985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9637028.1699999999</v>
      </c>
      <c r="L89" s="138">
        <v>0</v>
      </c>
      <c r="M89" s="32">
        <v>9637028.1699999999</v>
      </c>
      <c r="N89" s="62"/>
      <c r="O89" s="139">
        <v>0</v>
      </c>
      <c r="P89" s="32">
        <v>9637028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28832400</v>
      </c>
      <c r="L90" s="138">
        <v>0</v>
      </c>
      <c r="M90" s="32">
        <v>28832400</v>
      </c>
      <c r="N90" s="62"/>
      <c r="O90" s="139">
        <v>0</v>
      </c>
      <c r="P90" s="32">
        <v>28832400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13575344.57</v>
      </c>
      <c r="L91" s="138">
        <v>0</v>
      </c>
      <c r="M91" s="32">
        <v>13575344.57</v>
      </c>
      <c r="N91" s="62"/>
      <c r="O91" s="139">
        <v>0</v>
      </c>
      <c r="P91" s="32">
        <v>13575345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240687.17</v>
      </c>
      <c r="L92" s="138">
        <v>0</v>
      </c>
      <c r="M92" s="32">
        <v>240687.17</v>
      </c>
      <c r="N92" s="65"/>
      <c r="O92" s="139">
        <v>0</v>
      </c>
      <c r="P92" s="32">
        <v>240687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60421445.310000002</v>
      </c>
      <c r="L95" s="69">
        <v>0</v>
      </c>
      <c r="M95" s="93">
        <v>60421445</v>
      </c>
      <c r="N95" s="62"/>
      <c r="O95" s="93">
        <v>0</v>
      </c>
      <c r="P95" s="93">
        <v>60421445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73265603.969999999</v>
      </c>
      <c r="L97" s="159">
        <v>0</v>
      </c>
      <c r="M97" s="94">
        <v>73265604</v>
      </c>
      <c r="N97" s="67"/>
      <c r="O97" s="17">
        <v>181883</v>
      </c>
      <c r="P97" s="17">
        <v>73447486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3359212</v>
      </c>
      <c r="L101" s="138">
        <v>0</v>
      </c>
      <c r="M101" s="32">
        <v>3359212</v>
      </c>
      <c r="N101" s="62"/>
      <c r="O101" s="139">
        <v>0</v>
      </c>
      <c r="P101" s="32">
        <v>3359212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2785582</v>
      </c>
      <c r="L102" s="138">
        <v>0</v>
      </c>
      <c r="M102" s="32">
        <v>2785582</v>
      </c>
      <c r="N102" s="62"/>
      <c r="O102" s="139">
        <v>0</v>
      </c>
      <c r="P102" s="32">
        <v>2785582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0</v>
      </c>
      <c r="L103" s="138">
        <v>0</v>
      </c>
      <c r="M103" s="32">
        <v>0</v>
      </c>
      <c r="N103" s="62"/>
      <c r="O103" s="139">
        <v>0</v>
      </c>
      <c r="P103" s="32">
        <v>0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6144794</v>
      </c>
      <c r="L107" s="153">
        <v>0</v>
      </c>
      <c r="M107" s="134">
        <v>6144794</v>
      </c>
      <c r="N107" s="133"/>
      <c r="O107" s="134">
        <v>0</v>
      </c>
      <c r="P107" s="18">
        <v>6144794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79410397.969999999</v>
      </c>
      <c r="L108" s="134">
        <v>0</v>
      </c>
      <c r="M108" s="134">
        <v>79410398</v>
      </c>
      <c r="N108" s="133"/>
      <c r="O108" s="134">
        <v>181883</v>
      </c>
      <c r="P108" s="134">
        <v>79592280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159532831.43000001</v>
      </c>
      <c r="L111" s="138">
        <v>0</v>
      </c>
      <c r="M111" s="32">
        <v>159532831.43000001</v>
      </c>
      <c r="N111" s="62"/>
      <c r="O111" s="139">
        <v>0</v>
      </c>
      <c r="P111" s="32">
        <v>159532831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17211</v>
      </c>
      <c r="M114" s="32">
        <v>17211</v>
      </c>
      <c r="N114" s="62"/>
      <c r="O114" s="139">
        <v>0</v>
      </c>
      <c r="P114" s="32">
        <v>17211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13411363</v>
      </c>
      <c r="P116" s="32">
        <v>13411363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3555573.89</v>
      </c>
      <c r="L117" s="138">
        <v>-17211</v>
      </c>
      <c r="M117" s="32">
        <v>3538362.89</v>
      </c>
      <c r="N117" s="62"/>
      <c r="O117" s="139">
        <v>14409760</v>
      </c>
      <c r="P117" s="32">
        <v>17948123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383606.2</v>
      </c>
      <c r="L118" s="138">
        <v>0</v>
      </c>
      <c r="M118" s="32">
        <v>383606.2</v>
      </c>
      <c r="N118" s="62"/>
      <c r="O118" s="139">
        <v>0</v>
      </c>
      <c r="P118" s="32">
        <v>383606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53173390.170000002</v>
      </c>
      <c r="L119" s="138">
        <v>0</v>
      </c>
      <c r="M119" s="32">
        <v>53173390.170000002</v>
      </c>
      <c r="N119" s="62"/>
      <c r="O119" s="139">
        <v>0</v>
      </c>
      <c r="P119" s="32">
        <v>53173390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15344.36</v>
      </c>
      <c r="L120" s="138">
        <v>0</v>
      </c>
      <c r="M120" s="32">
        <v>15344.36</v>
      </c>
      <c r="N120" s="62"/>
      <c r="O120" s="139">
        <v>0</v>
      </c>
      <c r="P120" s="32">
        <v>15344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-19975521.190000001</v>
      </c>
      <c r="L122" s="151">
        <v>0</v>
      </c>
      <c r="M122" s="145">
        <v>-19975521.190000001</v>
      </c>
      <c r="N122" s="62"/>
      <c r="O122" s="160">
        <v>1034068</v>
      </c>
      <c r="P122" s="145">
        <v>-18941451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196685224.86000001</v>
      </c>
      <c r="L124" s="159">
        <v>0</v>
      </c>
      <c r="M124" s="94">
        <v>196685224</v>
      </c>
      <c r="N124" s="67"/>
      <c r="O124" s="94">
        <v>28855191</v>
      </c>
      <c r="P124" s="94">
        <v>225540417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276095622.83000004</v>
      </c>
      <c r="L126" s="153">
        <v>0</v>
      </c>
      <c r="M126" s="134">
        <v>276095622</v>
      </c>
      <c r="N126" s="133"/>
      <c r="O126" s="134">
        <v>29037074</v>
      </c>
      <c r="P126" s="134">
        <v>305132697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14 M114 O12:O23 M111 O116:O121 O111 O84:O93 M84:M93 M116:M122 M28:M35 O28:O35 M13:M23 O53:O72 M53:M72">
    <cfRule type="cellIs" dxfId="1871" priority="108" operator="notEqual">
      <formula>0</formula>
    </cfRule>
    <cfRule type="containsBlanks" dxfId="1870" priority="109">
      <formula>LEN(TRIM(M12))=0</formula>
    </cfRule>
  </conditionalFormatting>
  <conditionalFormatting sqref="O12">
    <cfRule type="cellIs" dxfId="1869" priority="107" operator="notEqual">
      <formula>O25</formula>
    </cfRule>
  </conditionalFormatting>
  <conditionalFormatting sqref="M53">
    <cfRule type="cellIs" dxfId="1868" priority="106" operator="notEqual">
      <formula>M74</formula>
    </cfRule>
  </conditionalFormatting>
  <conditionalFormatting sqref="O53">
    <cfRule type="cellIs" dxfId="1867" priority="105" operator="notEqual">
      <formula>O74</formula>
    </cfRule>
  </conditionalFormatting>
  <conditionalFormatting sqref="M84:M91">
    <cfRule type="cellIs" dxfId="1866" priority="104" operator="notEqual">
      <formula>M95</formula>
    </cfRule>
  </conditionalFormatting>
  <conditionalFormatting sqref="O84">
    <cfRule type="cellIs" dxfId="1865" priority="103" operator="notEqual">
      <formula>O97</formula>
    </cfRule>
  </conditionalFormatting>
  <conditionalFormatting sqref="M130 O130">
    <cfRule type="cellIs" dxfId="1864" priority="93" operator="notEqual">
      <formula>0</formula>
    </cfRule>
    <cfRule type="cellIs" dxfId="1863" priority="94" operator="equal">
      <formula>0</formula>
    </cfRule>
  </conditionalFormatting>
  <conditionalFormatting sqref="P62">
    <cfRule type="cellIs" dxfId="1862" priority="87" operator="notEqual">
      <formula>0</formula>
    </cfRule>
    <cfRule type="containsBlanks" dxfId="1861" priority="88">
      <formula>LEN(TRIM(P62))=0</formula>
    </cfRule>
  </conditionalFormatting>
  <conditionalFormatting sqref="P130">
    <cfRule type="cellIs" dxfId="1860" priority="85" operator="notEqual">
      <formula>0</formula>
    </cfRule>
    <cfRule type="cellIs" dxfId="1859" priority="86" operator="equal">
      <formula>0</formula>
    </cfRule>
  </conditionalFormatting>
  <conditionalFormatting sqref="M46 O46">
    <cfRule type="cellIs" dxfId="1858" priority="83" operator="notEqual">
      <formula>0</formula>
    </cfRule>
    <cfRule type="containsBlanks" dxfId="1857" priority="84">
      <formula>LEN(TRIM(M46))=0</formula>
    </cfRule>
  </conditionalFormatting>
  <conditionalFormatting sqref="O105">
    <cfRule type="cellIs" dxfId="1856" priority="81" operator="notEqual">
      <formula>0</formula>
    </cfRule>
    <cfRule type="containsBlanks" dxfId="1855" priority="82">
      <formula>LEN(TRIM(O105))=0</formula>
    </cfRule>
  </conditionalFormatting>
  <conditionalFormatting sqref="O42:O45 M42:M45">
    <cfRule type="cellIs" dxfId="1854" priority="79" operator="notEqual">
      <formula>0</formula>
    </cfRule>
    <cfRule type="containsBlanks" dxfId="1853" priority="80">
      <formula>LEN(TRIM(M42))=0</formula>
    </cfRule>
  </conditionalFormatting>
  <conditionalFormatting sqref="O100:O103 M100:M105">
    <cfRule type="cellIs" dxfId="1852" priority="77" operator="notEqual">
      <formula>0</formula>
    </cfRule>
    <cfRule type="containsBlanks" dxfId="1851" priority="78">
      <formula>LEN(TRIM(M100))=0</formula>
    </cfRule>
  </conditionalFormatting>
  <conditionalFormatting sqref="K11">
    <cfRule type="cellIs" dxfId="1850" priority="57" operator="notEqual">
      <formula>0</formula>
    </cfRule>
    <cfRule type="containsBlanks" dxfId="1849" priority="58">
      <formula>LEN(TRIM(K11))=0</formula>
    </cfRule>
  </conditionalFormatting>
  <conditionalFormatting sqref="K11">
    <cfRule type="cellIs" dxfId="1848" priority="56" operator="notEqual">
      <formula>K24</formula>
    </cfRule>
  </conditionalFormatting>
  <conditionalFormatting sqref="K130">
    <cfRule type="cellIs" dxfId="1847" priority="54" operator="notEqual">
      <formula>0</formula>
    </cfRule>
    <cfRule type="cellIs" dxfId="1846" priority="55" operator="equal">
      <formula>0</formula>
    </cfRule>
  </conditionalFormatting>
  <conditionalFormatting sqref="L130">
    <cfRule type="cellIs" dxfId="1845" priority="52" operator="notEqual">
      <formula>0</formula>
    </cfRule>
    <cfRule type="cellIs" dxfId="1844" priority="53" operator="equal">
      <formula>0</formula>
    </cfRule>
  </conditionalFormatting>
  <conditionalFormatting sqref="M13:M23">
    <cfRule type="cellIs" dxfId="1843" priority="51" operator="notEqual">
      <formula>M26</formula>
    </cfRule>
  </conditionalFormatting>
  <conditionalFormatting sqref="P28:P35">
    <cfRule type="cellIs" dxfId="1842" priority="49" operator="notEqual">
      <formula>0</formula>
    </cfRule>
    <cfRule type="containsBlanks" dxfId="1841" priority="50">
      <formula>LEN(TRIM(P28))=0</formula>
    </cfRule>
  </conditionalFormatting>
  <conditionalFormatting sqref="P42:P46">
    <cfRule type="cellIs" dxfId="1840" priority="47" operator="notEqual">
      <formula>0</formula>
    </cfRule>
    <cfRule type="containsBlanks" dxfId="1839" priority="48">
      <formula>LEN(TRIM(P42))=0</formula>
    </cfRule>
  </conditionalFormatting>
  <conditionalFormatting sqref="P53:P61">
    <cfRule type="cellIs" dxfId="1838" priority="45" operator="notEqual">
      <formula>0</formula>
    </cfRule>
    <cfRule type="containsBlanks" dxfId="1837" priority="46">
      <formula>LEN(TRIM(P53))=0</formula>
    </cfRule>
  </conditionalFormatting>
  <conditionalFormatting sqref="P63:P72">
    <cfRule type="cellIs" dxfId="1836" priority="43" operator="notEqual">
      <formula>0</formula>
    </cfRule>
    <cfRule type="containsBlanks" dxfId="1835" priority="44">
      <formula>LEN(TRIM(P63))=0</formula>
    </cfRule>
  </conditionalFormatting>
  <conditionalFormatting sqref="P84:P93">
    <cfRule type="cellIs" dxfId="1834" priority="41" operator="notEqual">
      <formula>0</formula>
    </cfRule>
    <cfRule type="containsBlanks" dxfId="1833" priority="42">
      <formula>LEN(TRIM(P84))=0</formula>
    </cfRule>
  </conditionalFormatting>
  <conditionalFormatting sqref="P100:P105">
    <cfRule type="cellIs" dxfId="1832" priority="39" operator="notEqual">
      <formula>0</formula>
    </cfRule>
    <cfRule type="containsBlanks" dxfId="1831" priority="40">
      <formula>LEN(TRIM(P100))=0</formula>
    </cfRule>
  </conditionalFormatting>
  <conditionalFormatting sqref="P111">
    <cfRule type="cellIs" dxfId="1830" priority="37" operator="notEqual">
      <formula>0</formula>
    </cfRule>
    <cfRule type="containsBlanks" dxfId="1829" priority="38">
      <formula>LEN(TRIM(P111))=0</formula>
    </cfRule>
  </conditionalFormatting>
  <conditionalFormatting sqref="P114">
    <cfRule type="cellIs" dxfId="1828" priority="35" operator="notEqual">
      <formula>0</formula>
    </cfRule>
    <cfRule type="containsBlanks" dxfId="1827" priority="36">
      <formula>LEN(TRIM(P114))=0</formula>
    </cfRule>
  </conditionalFormatting>
  <conditionalFormatting sqref="P116:P121">
    <cfRule type="cellIs" dxfId="1826" priority="33" operator="notEqual">
      <formula>0</formula>
    </cfRule>
    <cfRule type="containsBlanks" dxfId="1825" priority="34">
      <formula>LEN(TRIM(P116))=0</formula>
    </cfRule>
  </conditionalFormatting>
  <conditionalFormatting sqref="P122">
    <cfRule type="cellIs" dxfId="1824" priority="31" operator="notEqual">
      <formula>0</formula>
    </cfRule>
    <cfRule type="containsBlanks" dxfId="1823" priority="32">
      <formula>LEN(TRIM(P122))=0</formula>
    </cfRule>
  </conditionalFormatting>
  <conditionalFormatting sqref="P12:P22">
    <cfRule type="cellIs" dxfId="1822" priority="29" operator="notEqual">
      <formula>0</formula>
    </cfRule>
    <cfRule type="containsBlanks" dxfId="1821" priority="30">
      <formula>LEN(TRIM(P12))=0</formula>
    </cfRule>
  </conditionalFormatting>
  <conditionalFormatting sqref="P23">
    <cfRule type="cellIs" dxfId="1820" priority="27" operator="notEqual">
      <formula>0</formula>
    </cfRule>
    <cfRule type="containsBlanks" dxfId="1819" priority="28">
      <formula>LEN(TRIM(P23))=0</formula>
    </cfRule>
  </conditionalFormatting>
  <conditionalFormatting sqref="M12">
    <cfRule type="cellIs" dxfId="1818" priority="25" operator="notEqual">
      <formula>0</formula>
    </cfRule>
    <cfRule type="containsBlanks" dxfId="1817" priority="26">
      <formula>LEN(TRIM(M12))=0</formula>
    </cfRule>
  </conditionalFormatting>
  <conditionalFormatting sqref="L13:L22">
    <cfRule type="cellIs" dxfId="1816" priority="23" operator="notEqual">
      <formula>0</formula>
    </cfRule>
    <cfRule type="containsBlanks" dxfId="1815" priority="24">
      <formula>LEN(TRIM(L13))=0</formula>
    </cfRule>
  </conditionalFormatting>
  <conditionalFormatting sqref="L23">
    <cfRule type="cellIs" dxfId="1814" priority="21" operator="notEqual">
      <formula>0</formula>
    </cfRule>
    <cfRule type="containsBlanks" dxfId="1813" priority="22">
      <formula>LEN(TRIM(L23))=0</formula>
    </cfRule>
  </conditionalFormatting>
  <conditionalFormatting sqref="L29:L35">
    <cfRule type="cellIs" dxfId="1812" priority="19" operator="notEqual">
      <formula>0</formula>
    </cfRule>
    <cfRule type="containsBlanks" dxfId="1811" priority="20">
      <formula>LEN(TRIM(L29))=0</formula>
    </cfRule>
  </conditionalFormatting>
  <conditionalFormatting sqref="M92:M93">
    <cfRule type="cellIs" dxfId="1810" priority="110" operator="notEqual">
      <formula>M105</formula>
    </cfRule>
  </conditionalFormatting>
  <conditionalFormatting sqref="O104">
    <cfRule type="cellIs" dxfId="1809" priority="17" operator="notEqual">
      <formula>0</formula>
    </cfRule>
    <cfRule type="containsBlanks" dxfId="1808" priority="18">
      <formula>LEN(TRIM(O104))=0</formula>
    </cfRule>
  </conditionalFormatting>
  <conditionalFormatting sqref="K28:K35 K13:K23 K53:K72">
    <cfRule type="cellIs" dxfId="1807" priority="15" operator="notEqual">
      <formula>0</formula>
    </cfRule>
    <cfRule type="containsBlanks" dxfId="1806" priority="16">
      <formula>LEN(TRIM(K13))=0</formula>
    </cfRule>
  </conditionalFormatting>
  <conditionalFormatting sqref="K53">
    <cfRule type="cellIs" dxfId="1805" priority="14" operator="notEqual">
      <formula>K74</formula>
    </cfRule>
  </conditionalFormatting>
  <conditionalFormatting sqref="K46">
    <cfRule type="cellIs" dxfId="1804" priority="12" operator="notEqual">
      <formula>0</formula>
    </cfRule>
    <cfRule type="containsBlanks" dxfId="1803" priority="13">
      <formula>LEN(TRIM(K46))=0</formula>
    </cfRule>
  </conditionalFormatting>
  <conditionalFormatting sqref="K42:K45">
    <cfRule type="cellIs" dxfId="1802" priority="10" operator="notEqual">
      <formula>0</formula>
    </cfRule>
    <cfRule type="containsBlanks" dxfId="1801" priority="11">
      <formula>LEN(TRIM(K42))=0</formula>
    </cfRule>
  </conditionalFormatting>
  <conditionalFormatting sqref="K13:K23">
    <cfRule type="cellIs" dxfId="1800" priority="9" operator="notEqual">
      <formula>K26</formula>
    </cfRule>
  </conditionalFormatting>
  <conditionalFormatting sqref="K12">
    <cfRule type="cellIs" dxfId="1799" priority="7" operator="notEqual">
      <formula>0</formula>
    </cfRule>
    <cfRule type="containsBlanks" dxfId="1798" priority="8">
      <formula>LEN(TRIM(K12))=0</formula>
    </cfRule>
  </conditionalFormatting>
  <conditionalFormatting sqref="K114 K111 K84:K93 K116:K122">
    <cfRule type="cellIs" dxfId="1797" priority="4" operator="notEqual">
      <formula>0</formula>
    </cfRule>
    <cfRule type="containsBlanks" dxfId="1796" priority="5">
      <formula>LEN(TRIM(K84))=0</formula>
    </cfRule>
  </conditionalFormatting>
  <conditionalFormatting sqref="K84:K91">
    <cfRule type="cellIs" dxfId="1795" priority="3" operator="notEqual">
      <formula>K95</formula>
    </cfRule>
  </conditionalFormatting>
  <conditionalFormatting sqref="K100:K105">
    <cfRule type="cellIs" dxfId="1794" priority="1" operator="notEqual">
      <formula>0</formula>
    </cfRule>
    <cfRule type="containsBlanks" dxfId="1793" priority="2">
      <formula>LEN(TRIM(K100))=0</formula>
    </cfRule>
  </conditionalFormatting>
  <conditionalFormatting sqref="K92:K93">
    <cfRule type="cellIs" dxfId="1792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S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9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9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9" ht="15" customHeight="1">
      <c r="B3" s="37"/>
      <c r="C3" s="89"/>
      <c r="D3" s="303" t="s">
        <v>231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S3" s="98"/>
    </row>
    <row r="4" spans="1:19" ht="12.75" customHeight="1">
      <c r="B4" s="37"/>
      <c r="C4" s="89"/>
      <c r="D4" s="303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9" ht="12.75" customHeight="1">
      <c r="B5" s="37"/>
      <c r="C5" s="89"/>
      <c r="D5" s="304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9" ht="12.75" customHeight="1">
      <c r="B6" s="37"/>
      <c r="C6" s="89"/>
      <c r="D6" s="30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9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9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9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9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9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9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5614395</v>
      </c>
      <c r="L12" s="142">
        <v>-1778227.65</v>
      </c>
      <c r="M12" s="32">
        <v>3836167.35</v>
      </c>
      <c r="N12" s="143"/>
      <c r="O12" s="141">
        <v>757444</v>
      </c>
      <c r="P12" s="32">
        <v>4593611</v>
      </c>
      <c r="Q12" s="81"/>
      <c r="R12" s="124"/>
    </row>
    <row r="13" spans="1:19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4057648.61</v>
      </c>
      <c r="L13" s="139">
        <v>4051.65</v>
      </c>
      <c r="M13" s="32">
        <v>4061700.26</v>
      </c>
      <c r="N13" s="61"/>
      <c r="O13" s="139">
        <v>1066682</v>
      </c>
      <c r="P13" s="32">
        <v>5128382</v>
      </c>
      <c r="Q13" s="97"/>
      <c r="R13" s="32"/>
    </row>
    <row r="14" spans="1:19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5999322.8700000001</v>
      </c>
      <c r="L14" s="139">
        <v>0</v>
      </c>
      <c r="M14" s="32">
        <v>5999322.8700000001</v>
      </c>
      <c r="N14" s="61"/>
      <c r="O14" s="139">
        <v>277526</v>
      </c>
      <c r="P14" s="32">
        <v>6276849</v>
      </c>
      <c r="Q14" s="97"/>
      <c r="R14" s="32"/>
    </row>
    <row r="15" spans="1:19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1299988.01</v>
      </c>
      <c r="L15" s="139">
        <v>0</v>
      </c>
      <c r="M15" s="32">
        <v>1299988.01</v>
      </c>
      <c r="N15" s="61"/>
      <c r="O15" s="139">
        <v>0</v>
      </c>
      <c r="P15" s="32">
        <v>1299988</v>
      </c>
      <c r="Q15" s="97"/>
      <c r="R15" s="32"/>
    </row>
    <row r="16" spans="1:19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3256839.96</v>
      </c>
      <c r="L16" s="139">
        <v>0</v>
      </c>
      <c r="M16" s="32">
        <v>3256839.96</v>
      </c>
      <c r="N16" s="61"/>
      <c r="O16" s="139">
        <v>457233</v>
      </c>
      <c r="P16" s="32">
        <v>3714073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123520.59999999999</v>
      </c>
      <c r="L17" s="139">
        <v>0</v>
      </c>
      <c r="M17" s="32">
        <v>123520.59999999999</v>
      </c>
      <c r="N17" s="61"/>
      <c r="O17" s="139">
        <v>0</v>
      </c>
      <c r="P17" s="32">
        <v>123521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8916907.4499999993</v>
      </c>
      <c r="L18" s="139">
        <v>0</v>
      </c>
      <c r="M18" s="32">
        <v>8916907.4499999993</v>
      </c>
      <c r="N18" s="61"/>
      <c r="O18" s="139">
        <v>0</v>
      </c>
      <c r="P18" s="32">
        <v>8916907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0</v>
      </c>
      <c r="L19" s="139">
        <v>0</v>
      </c>
      <c r="M19" s="32">
        <v>0</v>
      </c>
      <c r="N19" s="61"/>
      <c r="O19" s="139">
        <v>0</v>
      </c>
      <c r="P19" s="32">
        <v>0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0</v>
      </c>
      <c r="L20" s="139">
        <v>0</v>
      </c>
      <c r="M20" s="32">
        <v>0</v>
      </c>
      <c r="N20" s="61"/>
      <c r="O20" s="139">
        <v>0</v>
      </c>
      <c r="P20" s="32">
        <v>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1510419.07</v>
      </c>
      <c r="L21" s="139">
        <v>0</v>
      </c>
      <c r="M21" s="32">
        <v>1510419.07</v>
      </c>
      <c r="N21" s="61"/>
      <c r="O21" s="139">
        <v>25159</v>
      </c>
      <c r="P21" s="32">
        <v>1535578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0</v>
      </c>
      <c r="L22" s="139">
        <v>0</v>
      </c>
      <c r="M22" s="32">
        <v>0</v>
      </c>
      <c r="N22" s="61"/>
      <c r="O22" s="139">
        <v>0</v>
      </c>
      <c r="P22" s="32">
        <v>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30779041.570000004</v>
      </c>
      <c r="L25" s="146">
        <v>-1774176</v>
      </c>
      <c r="M25" s="147">
        <v>29004866</v>
      </c>
      <c r="N25" s="62"/>
      <c r="O25" s="147">
        <v>2584044</v>
      </c>
      <c r="P25" s="147">
        <v>31588909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8744362.5299999993</v>
      </c>
      <c r="L28" s="148">
        <v>1774176</v>
      </c>
      <c r="M28" s="32">
        <v>10518538.529999999</v>
      </c>
      <c r="N28" s="61"/>
      <c r="O28" s="139">
        <v>0</v>
      </c>
      <c r="P28" s="32">
        <v>10518539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4459913.45</v>
      </c>
      <c r="L29" s="139">
        <v>0</v>
      </c>
      <c r="M29" s="32">
        <v>4459913.45</v>
      </c>
      <c r="N29" s="61"/>
      <c r="O29" s="139">
        <v>4658228</v>
      </c>
      <c r="P29" s="32">
        <v>9118141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1775738.56</v>
      </c>
      <c r="L30" s="139">
        <v>0</v>
      </c>
      <c r="M30" s="32">
        <v>1775738.56</v>
      </c>
      <c r="N30" s="61"/>
      <c r="O30" s="139">
        <v>40801322</v>
      </c>
      <c r="P30" s="32">
        <v>42577061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648851</v>
      </c>
      <c r="P32" s="32">
        <v>648851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166844853.89000005</v>
      </c>
      <c r="L33" s="139">
        <v>0</v>
      </c>
      <c r="M33" s="32">
        <v>166844853.89000005</v>
      </c>
      <c r="N33" s="61"/>
      <c r="O33" s="139">
        <v>0</v>
      </c>
      <c r="P33" s="32">
        <v>166844854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5478793.6299999999</v>
      </c>
      <c r="L34" s="139">
        <v>0</v>
      </c>
      <c r="M34" s="32">
        <v>5478793.6299999999</v>
      </c>
      <c r="N34" s="61"/>
      <c r="O34" s="139">
        <v>0</v>
      </c>
      <c r="P34" s="32">
        <v>5478794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800</v>
      </c>
      <c r="P35" s="145">
        <v>800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187303662.06000003</v>
      </c>
      <c r="L37" s="146">
        <v>1774176</v>
      </c>
      <c r="M37" s="69">
        <v>189077838</v>
      </c>
      <c r="N37" s="61"/>
      <c r="O37" s="69">
        <v>46109201</v>
      </c>
      <c r="P37" s="69">
        <v>235187040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66">
        <v>218082703.63000003</v>
      </c>
      <c r="L39" s="150">
        <v>0</v>
      </c>
      <c r="M39" s="94">
        <v>218082704</v>
      </c>
      <c r="N39" s="67"/>
      <c r="O39" s="17">
        <v>48693245</v>
      </c>
      <c r="P39" s="17">
        <v>266775949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11757248.279999999</v>
      </c>
      <c r="L43" s="138">
        <v>0</v>
      </c>
      <c r="M43" s="32">
        <v>11757248.279999999</v>
      </c>
      <c r="N43" s="61"/>
      <c r="O43" s="139">
        <v>0</v>
      </c>
      <c r="P43" s="32">
        <v>11757248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2844046.71</v>
      </c>
      <c r="L44" s="138">
        <v>0</v>
      </c>
      <c r="M44" s="32">
        <v>2844046.71</v>
      </c>
      <c r="N44" s="61"/>
      <c r="O44" s="139">
        <v>0</v>
      </c>
      <c r="P44" s="32">
        <v>2844047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73665</v>
      </c>
      <c r="L45" s="138">
        <v>0</v>
      </c>
      <c r="M45" s="32">
        <v>73665</v>
      </c>
      <c r="N45" s="61"/>
      <c r="O45" s="139">
        <v>0</v>
      </c>
      <c r="P45" s="32">
        <v>73665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1">
        <v>14674959.989999998</v>
      </c>
      <c r="L48" s="153">
        <v>0</v>
      </c>
      <c r="M48" s="134">
        <v>14674960</v>
      </c>
      <c r="N48" s="133"/>
      <c r="O48" s="134">
        <v>0</v>
      </c>
      <c r="P48" s="134">
        <v>14674960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1">
        <v>232757663.62000003</v>
      </c>
      <c r="L49" s="153">
        <v>0</v>
      </c>
      <c r="M49" s="134">
        <v>232757664</v>
      </c>
      <c r="N49" s="133"/>
      <c r="O49" s="134">
        <v>48693245</v>
      </c>
      <c r="P49" s="17">
        <v>281450909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1233386.1699999997</v>
      </c>
      <c r="L53" s="138">
        <v>0</v>
      </c>
      <c r="M53" s="154">
        <v>1233386.1699999997</v>
      </c>
      <c r="N53" s="143"/>
      <c r="O53" s="141">
        <v>96887</v>
      </c>
      <c r="P53" s="32">
        <v>1330273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189547.77</v>
      </c>
      <c r="L54" s="138">
        <v>0</v>
      </c>
      <c r="M54" s="32">
        <v>189547.77</v>
      </c>
      <c r="N54" s="62"/>
      <c r="O54" s="139">
        <v>0</v>
      </c>
      <c r="P54" s="32">
        <v>189548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2161204.44</v>
      </c>
      <c r="L55" s="138">
        <v>0</v>
      </c>
      <c r="M55" s="32">
        <v>2161204.44</v>
      </c>
      <c r="N55" s="62"/>
      <c r="O55" s="139">
        <v>0</v>
      </c>
      <c r="P55" s="32">
        <v>2161204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66913.56</v>
      </c>
      <c r="L56" s="138">
        <v>0</v>
      </c>
      <c r="M56" s="32">
        <v>66913.56</v>
      </c>
      <c r="N56" s="62"/>
      <c r="O56" s="139">
        <v>0</v>
      </c>
      <c r="P56" s="32">
        <v>66914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383966.67</v>
      </c>
      <c r="L57" s="138">
        <v>0</v>
      </c>
      <c r="M57" s="32">
        <v>383966.67</v>
      </c>
      <c r="N57" s="62"/>
      <c r="O57" s="139">
        <v>0</v>
      </c>
      <c r="P57" s="32">
        <v>383967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0</v>
      </c>
      <c r="P58" s="32">
        <v>0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302068.15999999997</v>
      </c>
      <c r="L59" s="138">
        <v>0</v>
      </c>
      <c r="M59" s="32">
        <v>302068.15999999997</v>
      </c>
      <c r="N59" s="62"/>
      <c r="O59" s="139">
        <v>14000</v>
      </c>
      <c r="P59" s="32">
        <v>316068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326945.22000000003</v>
      </c>
      <c r="L61" s="138">
        <v>0</v>
      </c>
      <c r="M61" s="32">
        <v>326945.22000000003</v>
      </c>
      <c r="N61" s="62"/>
      <c r="O61" s="139">
        <v>0</v>
      </c>
      <c r="P61" s="32">
        <v>326945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1981434.15</v>
      </c>
      <c r="L63" s="138">
        <v>0</v>
      </c>
      <c r="M63" s="32">
        <v>1981434.15</v>
      </c>
      <c r="N63" s="62"/>
      <c r="O63" s="139">
        <v>0</v>
      </c>
      <c r="P63" s="32">
        <v>1981434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697311.53</v>
      </c>
      <c r="L64" s="138">
        <v>0</v>
      </c>
      <c r="M64" s="32">
        <v>697311.53</v>
      </c>
      <c r="N64" s="62"/>
      <c r="O64" s="139">
        <v>1100000</v>
      </c>
      <c r="P64" s="32">
        <v>1797312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0</v>
      </c>
      <c r="L66" s="138">
        <v>0</v>
      </c>
      <c r="M66" s="32">
        <v>0</v>
      </c>
      <c r="N66" s="62"/>
      <c r="O66" s="139">
        <v>0</v>
      </c>
      <c r="P66" s="32">
        <v>0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65119.48</v>
      </c>
      <c r="L67" s="138">
        <v>0</v>
      </c>
      <c r="M67" s="32">
        <v>65119.48</v>
      </c>
      <c r="N67" s="62"/>
      <c r="O67" s="139">
        <v>0</v>
      </c>
      <c r="P67" s="32">
        <v>65119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61617.120000000003</v>
      </c>
      <c r="L68" s="138">
        <v>0</v>
      </c>
      <c r="M68" s="32">
        <v>61617.120000000003</v>
      </c>
      <c r="N68" s="65"/>
      <c r="O68" s="139">
        <v>0</v>
      </c>
      <c r="P68" s="32">
        <v>61617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0</v>
      </c>
      <c r="L70" s="138">
        <v>0</v>
      </c>
      <c r="M70" s="32">
        <v>0</v>
      </c>
      <c r="N70" s="65"/>
      <c r="O70" s="139">
        <v>0</v>
      </c>
      <c r="P70" s="32">
        <v>0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73665</v>
      </c>
      <c r="L71" s="138">
        <v>0</v>
      </c>
      <c r="M71" s="32">
        <v>73665</v>
      </c>
      <c r="N71" s="65"/>
      <c r="O71" s="139">
        <v>0</v>
      </c>
      <c r="P71" s="32">
        <v>73665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4">
        <v>7543179.2699999996</v>
      </c>
      <c r="L74" s="158">
        <v>0</v>
      </c>
      <c r="M74" s="17">
        <v>7543179</v>
      </c>
      <c r="N74" s="62"/>
      <c r="O74" s="17">
        <v>1210887</v>
      </c>
      <c r="P74" s="17">
        <v>8754066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231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32947632.73</v>
      </c>
      <c r="L84" s="138">
        <v>0</v>
      </c>
      <c r="M84" s="154">
        <v>32947632.73</v>
      </c>
      <c r="N84" s="143"/>
      <c r="O84" s="141">
        <v>0</v>
      </c>
      <c r="P84" s="32">
        <v>32947633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1898132.79</v>
      </c>
      <c r="L85" s="138">
        <v>0</v>
      </c>
      <c r="M85" s="32">
        <v>1898132.79</v>
      </c>
      <c r="N85" s="62"/>
      <c r="O85" s="139">
        <v>0</v>
      </c>
      <c r="P85" s="32">
        <v>1898133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0</v>
      </c>
      <c r="L87" s="138">
        <v>0</v>
      </c>
      <c r="M87" s="32">
        <v>0</v>
      </c>
      <c r="N87" s="62"/>
      <c r="O87" s="139">
        <v>0</v>
      </c>
      <c r="P87" s="32">
        <v>0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73714.34</v>
      </c>
      <c r="L88" s="138">
        <v>0</v>
      </c>
      <c r="M88" s="32">
        <v>73714.34</v>
      </c>
      <c r="N88" s="62"/>
      <c r="O88" s="139">
        <v>0</v>
      </c>
      <c r="P88" s="32">
        <v>73714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4605902.21</v>
      </c>
      <c r="L89" s="138">
        <v>0</v>
      </c>
      <c r="M89" s="32">
        <v>4605902.21</v>
      </c>
      <c r="N89" s="62"/>
      <c r="O89" s="139">
        <v>0</v>
      </c>
      <c r="P89" s="32">
        <v>4605902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21889680</v>
      </c>
      <c r="L90" s="138">
        <v>0</v>
      </c>
      <c r="M90" s="32">
        <v>21889680</v>
      </c>
      <c r="N90" s="62"/>
      <c r="O90" s="139">
        <v>0</v>
      </c>
      <c r="P90" s="32">
        <v>21889680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11790556</v>
      </c>
      <c r="L91" s="138">
        <v>0</v>
      </c>
      <c r="M91" s="32">
        <v>11790556</v>
      </c>
      <c r="N91" s="62"/>
      <c r="O91" s="139">
        <v>0</v>
      </c>
      <c r="P91" s="32">
        <v>11790556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754906</v>
      </c>
      <c r="L92" s="138">
        <v>0</v>
      </c>
      <c r="M92" s="32">
        <v>754906</v>
      </c>
      <c r="N92" s="65"/>
      <c r="O92" s="139">
        <v>0</v>
      </c>
      <c r="P92" s="32">
        <v>754906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1644995</v>
      </c>
      <c r="P93" s="145">
        <v>1644995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93">
        <v>73960524.070000008</v>
      </c>
      <c r="L95" s="69">
        <v>0</v>
      </c>
      <c r="M95" s="93">
        <v>73960524</v>
      </c>
      <c r="N95" s="62"/>
      <c r="O95" s="93">
        <v>1644995</v>
      </c>
      <c r="P95" s="93">
        <v>75605519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81503703.340000004</v>
      </c>
      <c r="L97" s="159">
        <v>0</v>
      </c>
      <c r="M97" s="94">
        <v>81503703</v>
      </c>
      <c r="N97" s="67"/>
      <c r="O97" s="17">
        <v>2855882</v>
      </c>
      <c r="P97" s="17">
        <v>84359585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918416.94000000006</v>
      </c>
      <c r="L101" s="138">
        <v>0</v>
      </c>
      <c r="M101" s="32">
        <v>918416.94000000006</v>
      </c>
      <c r="N101" s="62"/>
      <c r="O101" s="139">
        <v>0</v>
      </c>
      <c r="P101" s="32">
        <v>918417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1044092.01</v>
      </c>
      <c r="L102" s="138">
        <v>0</v>
      </c>
      <c r="M102" s="32">
        <v>1044092.01</v>
      </c>
      <c r="N102" s="62"/>
      <c r="O102" s="139">
        <v>0</v>
      </c>
      <c r="P102" s="32">
        <v>1044092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37552</v>
      </c>
      <c r="L103" s="138">
        <v>0</v>
      </c>
      <c r="M103" s="32">
        <v>37552</v>
      </c>
      <c r="N103" s="62"/>
      <c r="O103" s="139">
        <v>0</v>
      </c>
      <c r="P103" s="32">
        <v>37552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2000060.9500000002</v>
      </c>
      <c r="L107" s="153">
        <v>0</v>
      </c>
      <c r="M107" s="134">
        <v>2000061</v>
      </c>
      <c r="N107" s="133"/>
      <c r="O107" s="134">
        <v>0</v>
      </c>
      <c r="P107" s="18">
        <v>2000061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83503764.290000007</v>
      </c>
      <c r="L108" s="134">
        <v>0</v>
      </c>
      <c r="M108" s="134">
        <v>83503764</v>
      </c>
      <c r="N108" s="133"/>
      <c r="O108" s="134">
        <v>2855882</v>
      </c>
      <c r="P108" s="134">
        <v>86359646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134799136.31999999</v>
      </c>
      <c r="L111" s="138">
        <v>3607415</v>
      </c>
      <c r="M111" s="32">
        <v>138406551.31999999</v>
      </c>
      <c r="N111" s="62"/>
      <c r="O111" s="139">
        <v>0</v>
      </c>
      <c r="P111" s="32">
        <v>138406551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600000</v>
      </c>
      <c r="L114" s="138">
        <v>0</v>
      </c>
      <c r="M114" s="32">
        <v>600000</v>
      </c>
      <c r="N114" s="62"/>
      <c r="O114" s="139">
        <v>19421227</v>
      </c>
      <c r="P114" s="32">
        <v>20021227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21557213</v>
      </c>
      <c r="P116" s="32">
        <v>21557213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1750595.2100000002</v>
      </c>
      <c r="L117" s="138">
        <v>0</v>
      </c>
      <c r="M117" s="32">
        <v>1750595.2100000002</v>
      </c>
      <c r="N117" s="62"/>
      <c r="O117" s="139">
        <v>0</v>
      </c>
      <c r="P117" s="32">
        <v>1750595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1053528.0900000001</v>
      </c>
      <c r="L118" s="138">
        <v>0</v>
      </c>
      <c r="M118" s="32">
        <v>1053528.0900000001</v>
      </c>
      <c r="N118" s="62"/>
      <c r="O118" s="139">
        <v>0</v>
      </c>
      <c r="P118" s="32">
        <v>1053528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18359078.919999998</v>
      </c>
      <c r="L119" s="138">
        <v>0</v>
      </c>
      <c r="M119" s="32">
        <v>18359078.919999998</v>
      </c>
      <c r="N119" s="62"/>
      <c r="O119" s="139">
        <v>0</v>
      </c>
      <c r="P119" s="32">
        <v>18359079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27449.67</v>
      </c>
      <c r="L120" s="138">
        <v>0</v>
      </c>
      <c r="M120" s="32">
        <v>27449.67</v>
      </c>
      <c r="N120" s="62"/>
      <c r="O120" s="139">
        <v>0</v>
      </c>
      <c r="P120" s="32">
        <v>27450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-7335888.8799999999</v>
      </c>
      <c r="L122" s="151">
        <v>-3607415</v>
      </c>
      <c r="M122" s="145">
        <v>-10943303.879999999</v>
      </c>
      <c r="N122" s="62"/>
      <c r="O122" s="160">
        <v>4858923</v>
      </c>
      <c r="P122" s="145">
        <v>-6084380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149253899.32999998</v>
      </c>
      <c r="L124" s="159">
        <v>0</v>
      </c>
      <c r="M124" s="94">
        <v>149253899</v>
      </c>
      <c r="N124" s="67"/>
      <c r="O124" s="94">
        <v>45837363</v>
      </c>
      <c r="P124" s="94">
        <v>195091263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232757663.62</v>
      </c>
      <c r="L126" s="153">
        <v>0</v>
      </c>
      <c r="M126" s="134">
        <v>232757663</v>
      </c>
      <c r="N126" s="133"/>
      <c r="O126" s="134">
        <v>48693245</v>
      </c>
      <c r="P126" s="134">
        <v>281450909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100:K105">
    <cfRule type="cellIs" dxfId="1791" priority="1" operator="notEqual">
      <formula>0</formula>
    </cfRule>
    <cfRule type="containsBlanks" dxfId="1790" priority="2">
      <formula>LEN(TRIM(K100))=0</formula>
    </cfRule>
  </conditionalFormatting>
  <conditionalFormatting sqref="O114 M114 O12:O23 M111 O116:O121 O111 O84:O93 M84:M93 M116:M122 M28:M35 O28:O35 M13:M23 O53:O72 M53:M72">
    <cfRule type="cellIs" dxfId="1789" priority="108" operator="notEqual">
      <formula>0</formula>
    </cfRule>
    <cfRule type="containsBlanks" dxfId="1788" priority="109">
      <formula>LEN(TRIM(M12))=0</formula>
    </cfRule>
  </conditionalFormatting>
  <conditionalFormatting sqref="O12">
    <cfRule type="cellIs" dxfId="1787" priority="107" operator="notEqual">
      <formula>O25</formula>
    </cfRule>
  </conditionalFormatting>
  <conditionalFormatting sqref="M53">
    <cfRule type="cellIs" dxfId="1786" priority="106" operator="notEqual">
      <formula>M74</formula>
    </cfRule>
  </conditionalFormatting>
  <conditionalFormatting sqref="O53">
    <cfRule type="cellIs" dxfId="1785" priority="105" operator="notEqual">
      <formula>O74</formula>
    </cfRule>
  </conditionalFormatting>
  <conditionalFormatting sqref="M84:M91">
    <cfRule type="cellIs" dxfId="1784" priority="104" operator="notEqual">
      <formula>M95</formula>
    </cfRule>
  </conditionalFormatting>
  <conditionalFormatting sqref="O84">
    <cfRule type="cellIs" dxfId="1783" priority="103" operator="notEqual">
      <formula>O97</formula>
    </cfRule>
  </conditionalFormatting>
  <conditionalFormatting sqref="M130 O130">
    <cfRule type="cellIs" dxfId="1782" priority="93" operator="notEqual">
      <formula>0</formula>
    </cfRule>
    <cfRule type="cellIs" dxfId="1781" priority="94" operator="equal">
      <formula>0</formula>
    </cfRule>
  </conditionalFormatting>
  <conditionalFormatting sqref="P62">
    <cfRule type="cellIs" dxfId="1780" priority="87" operator="notEqual">
      <formula>0</formula>
    </cfRule>
    <cfRule type="containsBlanks" dxfId="1779" priority="88">
      <formula>LEN(TRIM(P62))=0</formula>
    </cfRule>
  </conditionalFormatting>
  <conditionalFormatting sqref="P130">
    <cfRule type="cellIs" dxfId="1778" priority="85" operator="notEqual">
      <formula>0</formula>
    </cfRule>
    <cfRule type="cellIs" dxfId="1777" priority="86" operator="equal">
      <formula>0</formula>
    </cfRule>
  </conditionalFormatting>
  <conditionalFormatting sqref="M46 O46">
    <cfRule type="cellIs" dxfId="1776" priority="83" operator="notEqual">
      <formula>0</formula>
    </cfRule>
    <cfRule type="containsBlanks" dxfId="1775" priority="84">
      <formula>LEN(TRIM(M46))=0</formula>
    </cfRule>
  </conditionalFormatting>
  <conditionalFormatting sqref="O105">
    <cfRule type="cellIs" dxfId="1774" priority="81" operator="notEqual">
      <formula>0</formula>
    </cfRule>
    <cfRule type="containsBlanks" dxfId="1773" priority="82">
      <formula>LEN(TRIM(O105))=0</formula>
    </cfRule>
  </conditionalFormatting>
  <conditionalFormatting sqref="O42:O45 M42:M45">
    <cfRule type="cellIs" dxfId="1772" priority="79" operator="notEqual">
      <formula>0</formula>
    </cfRule>
    <cfRule type="containsBlanks" dxfId="1771" priority="80">
      <formula>LEN(TRIM(M42))=0</formula>
    </cfRule>
  </conditionalFormatting>
  <conditionalFormatting sqref="O100:O103 M100:M105">
    <cfRule type="cellIs" dxfId="1770" priority="77" operator="notEqual">
      <formula>0</formula>
    </cfRule>
    <cfRule type="containsBlanks" dxfId="1769" priority="78">
      <formula>LEN(TRIM(M100))=0</formula>
    </cfRule>
  </conditionalFormatting>
  <conditionalFormatting sqref="K11">
    <cfRule type="cellIs" dxfId="1768" priority="57" operator="notEqual">
      <formula>0</formula>
    </cfRule>
    <cfRule type="containsBlanks" dxfId="1767" priority="58">
      <formula>LEN(TRIM(K11))=0</formula>
    </cfRule>
  </conditionalFormatting>
  <conditionalFormatting sqref="K11">
    <cfRule type="cellIs" dxfId="1766" priority="56" operator="notEqual">
      <formula>K24</formula>
    </cfRule>
  </conditionalFormatting>
  <conditionalFormatting sqref="K130">
    <cfRule type="cellIs" dxfId="1765" priority="54" operator="notEqual">
      <formula>0</formula>
    </cfRule>
    <cfRule type="cellIs" dxfId="1764" priority="55" operator="equal">
      <formula>0</formula>
    </cfRule>
  </conditionalFormatting>
  <conditionalFormatting sqref="L130">
    <cfRule type="cellIs" dxfId="1763" priority="52" operator="notEqual">
      <formula>0</formula>
    </cfRule>
    <cfRule type="cellIs" dxfId="1762" priority="53" operator="equal">
      <formula>0</formula>
    </cfRule>
  </conditionalFormatting>
  <conditionalFormatting sqref="M13:M23">
    <cfRule type="cellIs" dxfId="1761" priority="51" operator="notEqual">
      <formula>M26</formula>
    </cfRule>
  </conditionalFormatting>
  <conditionalFormatting sqref="P28:P35">
    <cfRule type="cellIs" dxfId="1760" priority="49" operator="notEqual">
      <formula>0</formula>
    </cfRule>
    <cfRule type="containsBlanks" dxfId="1759" priority="50">
      <formula>LEN(TRIM(P28))=0</formula>
    </cfRule>
  </conditionalFormatting>
  <conditionalFormatting sqref="P42:P46">
    <cfRule type="cellIs" dxfId="1758" priority="47" operator="notEqual">
      <formula>0</formula>
    </cfRule>
    <cfRule type="containsBlanks" dxfId="1757" priority="48">
      <formula>LEN(TRIM(P42))=0</formula>
    </cfRule>
  </conditionalFormatting>
  <conditionalFormatting sqref="P53:P61">
    <cfRule type="cellIs" dxfId="1756" priority="45" operator="notEqual">
      <formula>0</formula>
    </cfRule>
    <cfRule type="containsBlanks" dxfId="1755" priority="46">
      <formula>LEN(TRIM(P53))=0</formula>
    </cfRule>
  </conditionalFormatting>
  <conditionalFormatting sqref="P63:P72">
    <cfRule type="cellIs" dxfId="1754" priority="43" operator="notEqual">
      <formula>0</formula>
    </cfRule>
    <cfRule type="containsBlanks" dxfId="1753" priority="44">
      <formula>LEN(TRIM(P63))=0</formula>
    </cfRule>
  </conditionalFormatting>
  <conditionalFormatting sqref="P84:P93">
    <cfRule type="cellIs" dxfId="1752" priority="41" operator="notEqual">
      <formula>0</formula>
    </cfRule>
    <cfRule type="containsBlanks" dxfId="1751" priority="42">
      <formula>LEN(TRIM(P84))=0</formula>
    </cfRule>
  </conditionalFormatting>
  <conditionalFormatting sqref="P100:P105">
    <cfRule type="cellIs" dxfId="1750" priority="39" operator="notEqual">
      <formula>0</formula>
    </cfRule>
    <cfRule type="containsBlanks" dxfId="1749" priority="40">
      <formula>LEN(TRIM(P100))=0</formula>
    </cfRule>
  </conditionalFormatting>
  <conditionalFormatting sqref="P111">
    <cfRule type="cellIs" dxfId="1748" priority="37" operator="notEqual">
      <formula>0</formula>
    </cfRule>
    <cfRule type="containsBlanks" dxfId="1747" priority="38">
      <formula>LEN(TRIM(P111))=0</formula>
    </cfRule>
  </conditionalFormatting>
  <conditionalFormatting sqref="P114">
    <cfRule type="cellIs" dxfId="1746" priority="35" operator="notEqual">
      <formula>0</formula>
    </cfRule>
    <cfRule type="containsBlanks" dxfId="1745" priority="36">
      <formula>LEN(TRIM(P114))=0</formula>
    </cfRule>
  </conditionalFormatting>
  <conditionalFormatting sqref="P116:P121">
    <cfRule type="cellIs" dxfId="1744" priority="33" operator="notEqual">
      <formula>0</formula>
    </cfRule>
    <cfRule type="containsBlanks" dxfId="1743" priority="34">
      <formula>LEN(TRIM(P116))=0</formula>
    </cfRule>
  </conditionalFormatting>
  <conditionalFormatting sqref="P122">
    <cfRule type="cellIs" dxfId="1742" priority="31" operator="notEqual">
      <formula>0</formula>
    </cfRule>
    <cfRule type="containsBlanks" dxfId="1741" priority="32">
      <formula>LEN(TRIM(P122))=0</formula>
    </cfRule>
  </conditionalFormatting>
  <conditionalFormatting sqref="P12:P22">
    <cfRule type="cellIs" dxfId="1740" priority="29" operator="notEqual">
      <formula>0</formula>
    </cfRule>
    <cfRule type="containsBlanks" dxfId="1739" priority="30">
      <formula>LEN(TRIM(P12))=0</formula>
    </cfRule>
  </conditionalFormatting>
  <conditionalFormatting sqref="P23">
    <cfRule type="cellIs" dxfId="1738" priority="27" operator="notEqual">
      <formula>0</formula>
    </cfRule>
    <cfRule type="containsBlanks" dxfId="1737" priority="28">
      <formula>LEN(TRIM(P23))=0</formula>
    </cfRule>
  </conditionalFormatting>
  <conditionalFormatting sqref="M12">
    <cfRule type="cellIs" dxfId="1736" priority="25" operator="notEqual">
      <formula>0</formula>
    </cfRule>
    <cfRule type="containsBlanks" dxfId="1735" priority="26">
      <formula>LEN(TRIM(M12))=0</formula>
    </cfRule>
  </conditionalFormatting>
  <conditionalFormatting sqref="L13:L22">
    <cfRule type="cellIs" dxfId="1734" priority="23" operator="notEqual">
      <formula>0</formula>
    </cfRule>
    <cfRule type="containsBlanks" dxfId="1733" priority="24">
      <formula>LEN(TRIM(L13))=0</formula>
    </cfRule>
  </conditionalFormatting>
  <conditionalFormatting sqref="L23">
    <cfRule type="cellIs" dxfId="1732" priority="21" operator="notEqual">
      <formula>0</formula>
    </cfRule>
    <cfRule type="containsBlanks" dxfId="1731" priority="22">
      <formula>LEN(TRIM(L23))=0</formula>
    </cfRule>
  </conditionalFormatting>
  <conditionalFormatting sqref="L29:L35">
    <cfRule type="cellIs" dxfId="1730" priority="19" operator="notEqual">
      <formula>0</formula>
    </cfRule>
    <cfRule type="containsBlanks" dxfId="1729" priority="20">
      <formula>LEN(TRIM(L29))=0</formula>
    </cfRule>
  </conditionalFormatting>
  <conditionalFormatting sqref="M92:M93">
    <cfRule type="cellIs" dxfId="1728" priority="110" operator="notEqual">
      <formula>M105</formula>
    </cfRule>
  </conditionalFormatting>
  <conditionalFormatting sqref="O104">
    <cfRule type="cellIs" dxfId="1727" priority="17" operator="notEqual">
      <formula>0</formula>
    </cfRule>
    <cfRule type="containsBlanks" dxfId="1726" priority="18">
      <formula>LEN(TRIM(O104))=0</formula>
    </cfRule>
  </conditionalFormatting>
  <conditionalFormatting sqref="K28:K35 K13:K23 K53:K72">
    <cfRule type="cellIs" dxfId="1725" priority="15" operator="notEqual">
      <formula>0</formula>
    </cfRule>
    <cfRule type="containsBlanks" dxfId="1724" priority="16">
      <formula>LEN(TRIM(K13))=0</formula>
    </cfRule>
  </conditionalFormatting>
  <conditionalFormatting sqref="K53">
    <cfRule type="cellIs" dxfId="1723" priority="14" operator="notEqual">
      <formula>K74</formula>
    </cfRule>
  </conditionalFormatting>
  <conditionalFormatting sqref="K46">
    <cfRule type="cellIs" dxfId="1722" priority="12" operator="notEqual">
      <formula>0</formula>
    </cfRule>
    <cfRule type="containsBlanks" dxfId="1721" priority="13">
      <formula>LEN(TRIM(K46))=0</formula>
    </cfRule>
  </conditionalFormatting>
  <conditionalFormatting sqref="K42:K45">
    <cfRule type="cellIs" dxfId="1720" priority="10" operator="notEqual">
      <formula>0</formula>
    </cfRule>
    <cfRule type="containsBlanks" dxfId="1719" priority="11">
      <formula>LEN(TRIM(K42))=0</formula>
    </cfRule>
  </conditionalFormatting>
  <conditionalFormatting sqref="K13:K23">
    <cfRule type="cellIs" dxfId="1718" priority="9" operator="notEqual">
      <formula>K26</formula>
    </cfRule>
  </conditionalFormatting>
  <conditionalFormatting sqref="K12">
    <cfRule type="cellIs" dxfId="1717" priority="7" operator="notEqual">
      <formula>0</formula>
    </cfRule>
    <cfRule type="containsBlanks" dxfId="1716" priority="8">
      <formula>LEN(TRIM(K12))=0</formula>
    </cfRule>
  </conditionalFormatting>
  <conditionalFormatting sqref="K114 K111 K84:K93 K116:K122">
    <cfRule type="cellIs" dxfId="1715" priority="4" operator="notEqual">
      <formula>0</formula>
    </cfRule>
    <cfRule type="containsBlanks" dxfId="1714" priority="5">
      <formula>LEN(TRIM(K84))=0</formula>
    </cfRule>
  </conditionalFormatting>
  <conditionalFormatting sqref="K84:K91">
    <cfRule type="cellIs" dxfId="1713" priority="3" operator="notEqual">
      <formula>K95</formula>
    </cfRule>
  </conditionalFormatting>
  <conditionalFormatting sqref="K92:K93">
    <cfRule type="cellIs" dxfId="1712" priority="6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R174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10" style="39" hidden="1" customWidth="1"/>
    <col min="4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18" ht="28.5" customHeight="1" thickTop="1" thickBot="1">
      <c r="A1" s="84"/>
      <c r="B1" s="85"/>
      <c r="C1" s="301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18" ht="15.75" customHeight="1" thickTop="1">
      <c r="C2" s="78"/>
      <c r="D2" s="47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18" ht="15" customHeight="1">
      <c r="B3" s="37"/>
      <c r="C3" s="89"/>
      <c r="D3" s="303" t="s">
        <v>230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</row>
    <row r="4" spans="1:18" ht="12.75" customHeight="1">
      <c r="B4" s="37"/>
      <c r="C4" s="89"/>
      <c r="D4" s="303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18" ht="12.75" customHeight="1">
      <c r="B5" s="37"/>
      <c r="C5" s="89"/>
      <c r="D5" s="304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18" ht="12.75" customHeight="1">
      <c r="B6" s="37"/>
      <c r="C6" s="89"/>
      <c r="D6" s="30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18" s="30" customFormat="1" ht="7.5" customHeight="1">
      <c r="A7" s="36"/>
      <c r="B7" s="38"/>
      <c r="C7" s="80"/>
      <c r="D7" s="48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18">
      <c r="C8" s="78"/>
      <c r="D8" s="53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18" ht="15" customHeight="1">
      <c r="C9" s="78"/>
      <c r="D9" s="53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18">
      <c r="C10" s="78"/>
      <c r="D10" s="46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18">
      <c r="A11" s="45" t="s">
        <v>12</v>
      </c>
      <c r="B11" s="40" t="s">
        <v>13</v>
      </c>
      <c r="C11" s="77"/>
      <c r="D11" s="48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18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147356.2499999998</v>
      </c>
      <c r="L12" s="142">
        <v>-0.25</v>
      </c>
      <c r="M12" s="32">
        <v>147355.9999999998</v>
      </c>
      <c r="N12" s="143"/>
      <c r="O12" s="141">
        <v>214696</v>
      </c>
      <c r="P12" s="32">
        <v>362052</v>
      </c>
      <c r="Q12" s="81"/>
      <c r="R12" s="124"/>
    </row>
    <row r="13" spans="1:18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8624571.0700000003</v>
      </c>
      <c r="L13" s="139">
        <v>-7.0000000000000007E-2</v>
      </c>
      <c r="M13" s="32">
        <v>8624571</v>
      </c>
      <c r="N13" s="61"/>
      <c r="O13" s="139">
        <v>851195</v>
      </c>
      <c r="P13" s="32">
        <v>9475766</v>
      </c>
      <c r="Q13" s="97"/>
      <c r="R13" s="32"/>
    </row>
    <row r="14" spans="1:18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4676556.7299999995</v>
      </c>
      <c r="L14" s="139">
        <v>0.27</v>
      </c>
      <c r="M14" s="32">
        <v>4676556.9999999991</v>
      </c>
      <c r="N14" s="61"/>
      <c r="O14" s="139">
        <v>0</v>
      </c>
      <c r="P14" s="32">
        <v>4676557</v>
      </c>
      <c r="Q14" s="97"/>
      <c r="R14" s="32"/>
    </row>
    <row r="15" spans="1:18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7161.02</v>
      </c>
      <c r="L15" s="139"/>
      <c r="M15" s="32">
        <v>7161.02</v>
      </c>
      <c r="N15" s="61"/>
      <c r="O15" s="139">
        <v>0</v>
      </c>
      <c r="P15" s="32">
        <v>7161</v>
      </c>
      <c r="Q15" s="97"/>
      <c r="R15" s="32"/>
    </row>
    <row r="16" spans="1:18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8004295.8799999999</v>
      </c>
      <c r="L16" s="139"/>
      <c r="M16" s="32">
        <v>8004295.8799999999</v>
      </c>
      <c r="N16" s="61"/>
      <c r="O16" s="139">
        <v>0</v>
      </c>
      <c r="P16" s="32">
        <v>8004296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135727.31</v>
      </c>
      <c r="L17" s="139">
        <v>-0.31</v>
      </c>
      <c r="M17" s="32">
        <v>135727</v>
      </c>
      <c r="N17" s="61"/>
      <c r="O17" s="139">
        <v>150000</v>
      </c>
      <c r="P17" s="32">
        <v>285727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4115600.7899999996</v>
      </c>
      <c r="L18" s="139">
        <v>0.35</v>
      </c>
      <c r="M18" s="32">
        <v>4115601.1399999997</v>
      </c>
      <c r="N18" s="61"/>
      <c r="O18" s="139">
        <v>0</v>
      </c>
      <c r="P18" s="32">
        <v>4115601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210695.32000000004</v>
      </c>
      <c r="L19" s="139">
        <v>-0.32</v>
      </c>
      <c r="M19" s="32">
        <v>210695.00000000003</v>
      </c>
      <c r="N19" s="61"/>
      <c r="O19" s="139">
        <v>1548198</v>
      </c>
      <c r="P19" s="32">
        <v>1758893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23368.55</v>
      </c>
      <c r="L20" s="139">
        <v>0.45</v>
      </c>
      <c r="M20" s="32">
        <v>23369</v>
      </c>
      <c r="N20" s="61"/>
      <c r="O20" s="139">
        <v>0</v>
      </c>
      <c r="P20" s="32">
        <v>23369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1742701.6600000001</v>
      </c>
      <c r="L21" s="139">
        <v>0.34</v>
      </c>
      <c r="M21" s="32">
        <v>1742702.0000000002</v>
      </c>
      <c r="N21" s="61"/>
      <c r="O21" s="139">
        <v>59620</v>
      </c>
      <c r="P21" s="32">
        <v>1802322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36000</v>
      </c>
      <c r="L22" s="139"/>
      <c r="M22" s="32">
        <v>36000</v>
      </c>
      <c r="N22" s="61"/>
      <c r="O22" s="139">
        <v>0</v>
      </c>
      <c r="P22" s="32">
        <v>36000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0</v>
      </c>
      <c r="P23" s="145">
        <v>0</v>
      </c>
      <c r="Q23" s="97"/>
      <c r="R23" s="32"/>
    </row>
    <row r="24" spans="1:18" s="30" customFormat="1" ht="7.5" customHeight="1">
      <c r="A24" s="36"/>
      <c r="B24" s="43"/>
      <c r="C24" s="80"/>
      <c r="D24" s="48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78">
        <v>27724034.579999998</v>
      </c>
      <c r="L25" s="146">
        <v>0.46</v>
      </c>
      <c r="M25" s="147">
        <v>27724035</v>
      </c>
      <c r="N25" s="62"/>
      <c r="O25" s="147">
        <v>2823709</v>
      </c>
      <c r="P25" s="147">
        <v>30547744</v>
      </c>
      <c r="Q25" s="61"/>
      <c r="R25" s="32"/>
    </row>
    <row r="26" spans="1:18" s="30" customFormat="1" ht="7.5" customHeight="1">
      <c r="A26" s="36"/>
      <c r="B26" s="43"/>
      <c r="C26" s="80"/>
      <c r="D26" s="48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48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48"/>
      <c r="E28" s="48" t="s">
        <v>21</v>
      </c>
      <c r="F28" s="54"/>
      <c r="G28" s="47"/>
      <c r="H28" s="47"/>
      <c r="I28" s="47"/>
      <c r="J28" s="47"/>
      <c r="K28" s="161">
        <v>12279020.68</v>
      </c>
      <c r="L28" s="148">
        <v>0.32</v>
      </c>
      <c r="M28" s="32">
        <v>12279021</v>
      </c>
      <c r="N28" s="61"/>
      <c r="O28" s="139">
        <v>0</v>
      </c>
      <c r="P28" s="32">
        <v>12279021</v>
      </c>
      <c r="Q28" s="97"/>
      <c r="R28" s="32"/>
    </row>
    <row r="29" spans="1:18">
      <c r="A29" s="35" t="s">
        <v>52</v>
      </c>
      <c r="B29" s="42" t="s">
        <v>18</v>
      </c>
      <c r="C29" s="78"/>
      <c r="D29" s="48"/>
      <c r="E29" s="48" t="s">
        <v>23</v>
      </c>
      <c r="F29" s="54"/>
      <c r="G29" s="47"/>
      <c r="H29" s="47"/>
      <c r="I29" s="47"/>
      <c r="J29" s="47"/>
      <c r="K29" s="161">
        <v>26532220.219999999</v>
      </c>
      <c r="L29" s="139">
        <v>-0.22</v>
      </c>
      <c r="M29" s="32">
        <v>26532220</v>
      </c>
      <c r="N29" s="61"/>
      <c r="O29" s="139">
        <v>50239439</v>
      </c>
      <c r="P29" s="32">
        <v>76771659</v>
      </c>
      <c r="Q29" s="97"/>
      <c r="R29" s="32"/>
    </row>
    <row r="30" spans="1:18">
      <c r="A30" s="35" t="s">
        <v>53</v>
      </c>
      <c r="B30" s="41" t="s">
        <v>18</v>
      </c>
      <c r="C30" s="82"/>
      <c r="D30" s="48"/>
      <c r="E30" s="48" t="s">
        <v>25</v>
      </c>
      <c r="F30" s="54"/>
      <c r="G30" s="47"/>
      <c r="H30" s="47"/>
      <c r="I30" s="47"/>
      <c r="J30" s="47"/>
      <c r="K30" s="161">
        <v>14330079.07</v>
      </c>
      <c r="L30" s="139">
        <v>-7.0000000000000007E-2</v>
      </c>
      <c r="M30" s="32">
        <v>14330079</v>
      </c>
      <c r="N30" s="61"/>
      <c r="O30" s="139">
        <v>0</v>
      </c>
      <c r="P30" s="32">
        <v>14330079</v>
      </c>
      <c r="Q30" s="97"/>
      <c r="R30" s="32"/>
    </row>
    <row r="31" spans="1:18">
      <c r="A31" s="149" t="s">
        <v>205</v>
      </c>
      <c r="B31" s="41" t="s">
        <v>18</v>
      </c>
      <c r="C31" s="82"/>
      <c r="D31" s="48"/>
      <c r="E31" s="48" t="s">
        <v>41</v>
      </c>
      <c r="F31" s="54"/>
      <c r="G31" s="47"/>
      <c r="H31" s="47"/>
      <c r="I31" s="47"/>
      <c r="J31" s="47"/>
      <c r="K31" s="161">
        <v>868.75</v>
      </c>
      <c r="L31" s="139">
        <v>0.25</v>
      </c>
      <c r="M31" s="32">
        <v>869</v>
      </c>
      <c r="N31" s="61"/>
      <c r="O31" s="139">
        <v>0</v>
      </c>
      <c r="P31" s="32">
        <v>869</v>
      </c>
      <c r="Q31" s="97"/>
      <c r="R31" s="32"/>
    </row>
    <row r="32" spans="1:18">
      <c r="A32" s="35" t="s">
        <v>54</v>
      </c>
      <c r="B32" s="41" t="s">
        <v>18</v>
      </c>
      <c r="C32" s="82"/>
      <c r="D32" s="48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299047</v>
      </c>
      <c r="P32" s="32">
        <v>299047</v>
      </c>
      <c r="Q32" s="97"/>
      <c r="R32" s="32"/>
    </row>
    <row r="33" spans="1:18">
      <c r="A33" s="35" t="s">
        <v>56</v>
      </c>
      <c r="B33" s="42" t="s">
        <v>18</v>
      </c>
      <c r="C33" s="78"/>
      <c r="D33" s="48"/>
      <c r="E33" s="48" t="s">
        <v>57</v>
      </c>
      <c r="F33" s="54"/>
      <c r="G33" s="47"/>
      <c r="H33" s="47"/>
      <c r="I33" s="47"/>
      <c r="J33" s="47"/>
      <c r="K33" s="161">
        <v>197475236.86999995</v>
      </c>
      <c r="L33" s="139">
        <v>0.13</v>
      </c>
      <c r="M33" s="32">
        <v>197475236.99999994</v>
      </c>
      <c r="N33" s="61"/>
      <c r="O33" s="139">
        <v>0</v>
      </c>
      <c r="P33" s="32">
        <v>197475237</v>
      </c>
      <c r="Q33" s="97"/>
      <c r="R33" s="32"/>
    </row>
    <row r="34" spans="1:18">
      <c r="A34" s="35" t="s">
        <v>58</v>
      </c>
      <c r="B34" s="42" t="s">
        <v>18</v>
      </c>
      <c r="C34" s="78"/>
      <c r="D34" s="48"/>
      <c r="E34" s="48" t="s">
        <v>59</v>
      </c>
      <c r="F34" s="54"/>
      <c r="G34" s="47"/>
      <c r="H34" s="47"/>
      <c r="I34" s="47"/>
      <c r="J34" s="47"/>
      <c r="K34" s="161">
        <v>29068032.43</v>
      </c>
      <c r="L34" s="139">
        <v>-0.43</v>
      </c>
      <c r="M34" s="32">
        <v>29068032</v>
      </c>
      <c r="N34" s="61"/>
      <c r="O34" s="139">
        <v>23675</v>
      </c>
      <c r="P34" s="32">
        <v>29091707</v>
      </c>
      <c r="Q34" s="97"/>
      <c r="R34" s="32"/>
    </row>
    <row r="35" spans="1:18">
      <c r="A35" s="35" t="s">
        <v>60</v>
      </c>
      <c r="B35" s="42" t="s">
        <v>61</v>
      </c>
      <c r="C35" s="78"/>
      <c r="D35" s="48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/>
      <c r="P35" s="145">
        <v>0</v>
      </c>
      <c r="Q35" s="97"/>
      <c r="R35" s="32"/>
    </row>
    <row r="36" spans="1:18" s="30" customFormat="1" ht="7.5" customHeight="1">
      <c r="A36" s="36"/>
      <c r="B36" s="43"/>
      <c r="C36" s="80"/>
      <c r="D36" s="48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46"/>
      <c r="E37" s="46" t="s">
        <v>63</v>
      </c>
      <c r="F37" s="54"/>
      <c r="G37" s="47"/>
      <c r="H37" s="47"/>
      <c r="I37" s="47"/>
      <c r="J37" s="47"/>
      <c r="K37" s="164">
        <v>279685458.01999992</v>
      </c>
      <c r="L37" s="146">
        <v>-1.9999999999999962E-2</v>
      </c>
      <c r="M37" s="69">
        <v>279685458</v>
      </c>
      <c r="N37" s="61"/>
      <c r="O37" s="69">
        <v>50562161</v>
      </c>
      <c r="P37" s="69">
        <v>330247619</v>
      </c>
      <c r="Q37" s="61"/>
      <c r="R37" s="32"/>
    </row>
    <row r="38" spans="1:18" s="30" customFormat="1" ht="7.5" customHeight="1">
      <c r="A38" s="36"/>
      <c r="B38" s="43"/>
      <c r="C38" s="80"/>
      <c r="D38" s="48"/>
      <c r="E38" s="48"/>
      <c r="F38" s="48"/>
      <c r="G38" s="48"/>
      <c r="H38" s="48"/>
      <c r="I38" s="48"/>
      <c r="J38" s="48"/>
      <c r="K38" s="64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46" t="s">
        <v>64</v>
      </c>
      <c r="E39" s="48"/>
      <c r="F39" s="54"/>
      <c r="G39" s="47"/>
      <c r="H39" s="47"/>
      <c r="I39" s="47"/>
      <c r="J39" s="47"/>
      <c r="K39" s="175">
        <v>307409492.5999999</v>
      </c>
      <c r="L39" s="150">
        <v>0.44000000000000006</v>
      </c>
      <c r="M39" s="94">
        <v>307409493</v>
      </c>
      <c r="N39" s="67"/>
      <c r="O39" s="17">
        <v>53385870</v>
      </c>
      <c r="P39" s="17">
        <v>360795363</v>
      </c>
      <c r="Q39" s="88"/>
      <c r="R39" s="116"/>
    </row>
    <row r="40" spans="1:18" ht="13.5" thickTop="1">
      <c r="B40" s="42"/>
      <c r="C40" s="78"/>
      <c r="D40" s="46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129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130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130" t="s">
        <v>177</v>
      </c>
      <c r="E43" s="130"/>
      <c r="F43" s="131"/>
      <c r="G43" s="27"/>
      <c r="H43" s="27"/>
      <c r="I43" s="27"/>
      <c r="J43" s="27"/>
      <c r="K43" s="161">
        <v>23937561</v>
      </c>
      <c r="L43" s="138">
        <v>0</v>
      </c>
      <c r="M43" s="32">
        <v>23937561</v>
      </c>
      <c r="N43" s="61"/>
      <c r="O43" s="139">
        <v>0</v>
      </c>
      <c r="P43" s="32">
        <v>23937561</v>
      </c>
      <c r="Q43" s="88"/>
      <c r="R43" s="116"/>
    </row>
    <row r="44" spans="1:18">
      <c r="A44" s="35" t="s">
        <v>186</v>
      </c>
      <c r="B44" s="42" t="s">
        <v>187</v>
      </c>
      <c r="C44" s="78"/>
      <c r="D44" s="130" t="s">
        <v>178</v>
      </c>
      <c r="E44" s="130"/>
      <c r="F44" s="131"/>
      <c r="G44" s="27"/>
      <c r="H44" s="27"/>
      <c r="I44" s="27"/>
      <c r="J44" s="27"/>
      <c r="K44" s="161">
        <v>5007697</v>
      </c>
      <c r="L44" s="138">
        <v>0</v>
      </c>
      <c r="M44" s="32">
        <v>5007697</v>
      </c>
      <c r="N44" s="61"/>
      <c r="O44" s="139">
        <v>0</v>
      </c>
      <c r="P44" s="32">
        <v>5007697</v>
      </c>
      <c r="Q44" s="88"/>
      <c r="R44" s="116"/>
    </row>
    <row r="45" spans="1:18">
      <c r="A45" s="35" t="s">
        <v>237</v>
      </c>
      <c r="B45" s="42" t="s">
        <v>238</v>
      </c>
      <c r="C45" s="78"/>
      <c r="D45" s="167" t="s">
        <v>239</v>
      </c>
      <c r="E45" s="167"/>
      <c r="F45" s="168"/>
      <c r="G45" s="169"/>
      <c r="H45" s="169"/>
      <c r="I45" s="169"/>
      <c r="J45" s="170"/>
      <c r="K45" s="161">
        <v>124583</v>
      </c>
      <c r="L45" s="138">
        <v>0</v>
      </c>
      <c r="M45" s="32">
        <v>124583</v>
      </c>
      <c r="N45" s="61"/>
      <c r="O45" s="144">
        <v>0</v>
      </c>
      <c r="P45" s="32">
        <v>124583</v>
      </c>
      <c r="Q45" s="88"/>
      <c r="R45" s="116"/>
    </row>
    <row r="46" spans="1:18">
      <c r="B46" s="42"/>
      <c r="C46" s="78"/>
      <c r="D46" s="130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129"/>
      <c r="E47" s="130"/>
      <c r="F47" s="131"/>
      <c r="G47" s="27"/>
      <c r="H47" s="27"/>
      <c r="I47" s="27"/>
      <c r="J47" s="27"/>
      <c r="K47" s="132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129" t="s">
        <v>68</v>
      </c>
      <c r="E48" s="130"/>
      <c r="F48" s="131"/>
      <c r="G48" s="27"/>
      <c r="H48" s="27"/>
      <c r="I48" s="27"/>
      <c r="J48" s="27"/>
      <c r="K48" s="176">
        <v>29069841</v>
      </c>
      <c r="L48" s="153">
        <v>0</v>
      </c>
      <c r="M48" s="134">
        <v>29069841</v>
      </c>
      <c r="N48" s="133"/>
      <c r="O48" s="134">
        <v>0</v>
      </c>
      <c r="P48" s="134">
        <v>29069841</v>
      </c>
      <c r="Q48" s="88"/>
      <c r="R48" s="116"/>
    </row>
    <row r="49" spans="1:18" s="30" customFormat="1" ht="14.25" thickTop="1" thickBot="1">
      <c r="A49" s="36"/>
      <c r="B49" s="43"/>
      <c r="C49" s="80"/>
      <c r="D49" s="129" t="s">
        <v>69</v>
      </c>
      <c r="E49" s="130"/>
      <c r="F49" s="131"/>
      <c r="G49" s="27"/>
      <c r="H49" s="27"/>
      <c r="I49" s="27"/>
      <c r="J49" s="27"/>
      <c r="K49" s="176">
        <v>336479333.5999999</v>
      </c>
      <c r="L49" s="153">
        <v>0.44000000000000006</v>
      </c>
      <c r="M49" s="134">
        <v>336479334</v>
      </c>
      <c r="N49" s="133"/>
      <c r="O49" s="134">
        <v>53385870</v>
      </c>
      <c r="P49" s="17">
        <v>389865204</v>
      </c>
      <c r="Q49" s="71"/>
      <c r="R49" s="110"/>
    </row>
    <row r="50" spans="1:18" s="30" customFormat="1" ht="13.5" thickTop="1">
      <c r="A50" s="36"/>
      <c r="B50" s="43"/>
      <c r="C50" s="80"/>
      <c r="D50" s="48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46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48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48"/>
      <c r="E53" s="48" t="s">
        <v>74</v>
      </c>
      <c r="F53" s="48"/>
      <c r="G53" s="48"/>
      <c r="H53" s="48"/>
      <c r="I53" s="48"/>
      <c r="J53" s="48"/>
      <c r="K53" s="172">
        <v>5794334.2199999997</v>
      </c>
      <c r="L53" s="138">
        <v>0.5</v>
      </c>
      <c r="M53" s="154">
        <v>5794334.7199999997</v>
      </c>
      <c r="N53" s="143"/>
      <c r="O53" s="141">
        <v>0</v>
      </c>
      <c r="P53" s="32">
        <v>5794335</v>
      </c>
      <c r="Q53" s="81"/>
      <c r="R53" s="124"/>
    </row>
    <row r="54" spans="1:18">
      <c r="A54" s="35" t="s">
        <v>75</v>
      </c>
      <c r="B54" s="42" t="s">
        <v>76</v>
      </c>
      <c r="C54" s="78"/>
      <c r="D54" s="48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0</v>
      </c>
      <c r="P54" s="32">
        <v>0</v>
      </c>
      <c r="Q54" s="97"/>
      <c r="R54" s="32"/>
    </row>
    <row r="55" spans="1:18">
      <c r="A55" s="35" t="s">
        <v>78</v>
      </c>
      <c r="B55" s="42" t="s">
        <v>79</v>
      </c>
      <c r="C55" s="78"/>
      <c r="D55" s="48"/>
      <c r="E55" s="48" t="s">
        <v>80</v>
      </c>
      <c r="F55" s="48"/>
      <c r="G55" s="48"/>
      <c r="H55" s="48"/>
      <c r="I55" s="48"/>
      <c r="J55" s="48"/>
      <c r="K55" s="161">
        <v>6828508.7599999998</v>
      </c>
      <c r="L55" s="138">
        <v>0.24</v>
      </c>
      <c r="M55" s="32">
        <v>6828509</v>
      </c>
      <c r="N55" s="62"/>
      <c r="O55" s="139">
        <v>0</v>
      </c>
      <c r="P55" s="32">
        <v>6828509</v>
      </c>
      <c r="Q55" s="97"/>
      <c r="R55" s="32"/>
    </row>
    <row r="56" spans="1:18">
      <c r="A56" s="35" t="s">
        <v>81</v>
      </c>
      <c r="B56" s="42" t="s">
        <v>82</v>
      </c>
      <c r="C56" s="78"/>
      <c r="D56" s="48"/>
      <c r="E56" s="48" t="s">
        <v>83</v>
      </c>
      <c r="F56" s="48"/>
      <c r="G56" s="48"/>
      <c r="H56" s="48"/>
      <c r="I56" s="48"/>
      <c r="J56" s="48"/>
      <c r="K56" s="161">
        <v>1182472.5900000001</v>
      </c>
      <c r="L56" s="138">
        <v>0.41</v>
      </c>
      <c r="M56" s="32">
        <v>1182473</v>
      </c>
      <c r="N56" s="62"/>
      <c r="O56" s="139">
        <v>0</v>
      </c>
      <c r="P56" s="32">
        <v>1182473</v>
      </c>
      <c r="Q56" s="97"/>
      <c r="R56" s="32"/>
    </row>
    <row r="57" spans="1:18">
      <c r="A57" s="35" t="s">
        <v>84</v>
      </c>
      <c r="B57" s="42" t="s">
        <v>85</v>
      </c>
      <c r="C57" s="78"/>
      <c r="D57" s="48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48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47399</v>
      </c>
      <c r="P58" s="32">
        <v>47399</v>
      </c>
      <c r="Q58" s="97"/>
      <c r="R58" s="32"/>
    </row>
    <row r="59" spans="1:18">
      <c r="A59" s="35" t="s">
        <v>90</v>
      </c>
      <c r="B59" s="42" t="s">
        <v>91</v>
      </c>
      <c r="C59" s="78"/>
      <c r="D59" s="48"/>
      <c r="E59" s="130" t="s">
        <v>92</v>
      </c>
      <c r="F59" s="130"/>
      <c r="G59" s="130"/>
      <c r="H59" s="48"/>
      <c r="I59" s="48"/>
      <c r="J59" s="48"/>
      <c r="K59" s="161">
        <v>1961514.95</v>
      </c>
      <c r="L59" s="138">
        <v>0.05</v>
      </c>
      <c r="M59" s="32">
        <v>1961515</v>
      </c>
      <c r="N59" s="62"/>
      <c r="O59" s="139">
        <v>1810176</v>
      </c>
      <c r="P59" s="32">
        <v>3771691</v>
      </c>
      <c r="Q59" s="97"/>
      <c r="R59" s="32"/>
    </row>
    <row r="60" spans="1:18">
      <c r="A60" s="35" t="s">
        <v>93</v>
      </c>
      <c r="B60" s="42" t="s">
        <v>94</v>
      </c>
      <c r="C60" s="78"/>
      <c r="D60" s="48"/>
      <c r="E60" s="48" t="s">
        <v>95</v>
      </c>
      <c r="F60" s="48"/>
      <c r="G60" s="48"/>
      <c r="H60" s="48"/>
      <c r="I60" s="48"/>
      <c r="J60" s="48"/>
      <c r="K60" s="161">
        <v>609440.56999999995</v>
      </c>
      <c r="L60" s="138">
        <v>0.43</v>
      </c>
      <c r="M60" s="32">
        <v>609441</v>
      </c>
      <c r="N60" s="62"/>
      <c r="O60" s="139">
        <v>0</v>
      </c>
      <c r="P60" s="32">
        <v>609441</v>
      </c>
      <c r="Q60" s="97"/>
      <c r="R60" s="32"/>
    </row>
    <row r="61" spans="1:18">
      <c r="A61" s="35" t="s">
        <v>96</v>
      </c>
      <c r="B61" s="42">
        <v>33100</v>
      </c>
      <c r="C61" s="78"/>
      <c r="D61" s="48"/>
      <c r="E61" s="48" t="s">
        <v>97</v>
      </c>
      <c r="F61" s="48"/>
      <c r="G61" s="48"/>
      <c r="H61" s="48"/>
      <c r="I61" s="48"/>
      <c r="J61" s="48"/>
      <c r="K61" s="161">
        <v>2948019.41</v>
      </c>
      <c r="L61" s="138">
        <v>-0.41</v>
      </c>
      <c r="M61" s="32">
        <v>2948019</v>
      </c>
      <c r="N61" s="62"/>
      <c r="O61" s="139">
        <v>87468</v>
      </c>
      <c r="P61" s="32">
        <v>3035487</v>
      </c>
      <c r="Q61" s="97"/>
      <c r="R61" s="32"/>
    </row>
    <row r="62" spans="1:18">
      <c r="B62" s="42"/>
      <c r="C62" s="78"/>
      <c r="D62" s="48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48"/>
      <c r="E63" s="48"/>
      <c r="F63" s="48" t="s">
        <v>101</v>
      </c>
      <c r="G63" s="48"/>
      <c r="H63" s="48"/>
      <c r="I63" s="48"/>
      <c r="J63" s="48"/>
      <c r="K63" s="161">
        <v>84000</v>
      </c>
      <c r="L63" s="138">
        <v>0</v>
      </c>
      <c r="M63" s="32">
        <v>84000</v>
      </c>
      <c r="N63" s="62"/>
      <c r="O63" s="139">
        <v>0</v>
      </c>
      <c r="P63" s="32">
        <v>84000</v>
      </c>
      <c r="Q63" s="97"/>
      <c r="R63" s="32"/>
    </row>
    <row r="64" spans="1:18">
      <c r="A64" s="35" t="s">
        <v>102</v>
      </c>
      <c r="B64" s="42" t="s">
        <v>103</v>
      </c>
      <c r="C64" s="78"/>
      <c r="D64" s="48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48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48"/>
      <c r="E66" s="48"/>
      <c r="F66" s="48" t="s">
        <v>110</v>
      </c>
      <c r="G66" s="48"/>
      <c r="H66" s="48"/>
      <c r="I66" s="48"/>
      <c r="J66" s="48"/>
      <c r="K66" s="161">
        <v>879411.47</v>
      </c>
      <c r="L66" s="138">
        <v>-0.47</v>
      </c>
      <c r="M66" s="32">
        <v>879411</v>
      </c>
      <c r="N66" s="62"/>
      <c r="O66" s="139">
        <v>0</v>
      </c>
      <c r="P66" s="32">
        <v>879411</v>
      </c>
      <c r="Q66" s="97"/>
      <c r="R66" s="32"/>
    </row>
    <row r="67" spans="1:18">
      <c r="A67" s="35" t="s">
        <v>111</v>
      </c>
      <c r="B67" s="42" t="s">
        <v>103</v>
      </c>
      <c r="C67" s="78"/>
      <c r="D67" s="48"/>
      <c r="E67" s="48"/>
      <c r="F67" s="48" t="s">
        <v>112</v>
      </c>
      <c r="G67" s="48"/>
      <c r="H67" s="48"/>
      <c r="I67" s="48"/>
      <c r="J67" s="48"/>
      <c r="K67" s="161">
        <v>10229.200000000001</v>
      </c>
      <c r="L67" s="138">
        <v>-0.2</v>
      </c>
      <c r="M67" s="32">
        <v>10229</v>
      </c>
      <c r="N67" s="62"/>
      <c r="O67" s="139">
        <v>0</v>
      </c>
      <c r="P67" s="32">
        <v>10229</v>
      </c>
      <c r="Q67" s="97"/>
      <c r="R67" s="32"/>
    </row>
    <row r="68" spans="1:18">
      <c r="A68" s="35" t="s">
        <v>113</v>
      </c>
      <c r="B68" s="42" t="s">
        <v>114</v>
      </c>
      <c r="C68" s="78"/>
      <c r="D68" s="48"/>
      <c r="E68" s="48"/>
      <c r="F68" s="48" t="s">
        <v>115</v>
      </c>
      <c r="G68" s="48"/>
      <c r="H68" s="48"/>
      <c r="I68" s="48"/>
      <c r="J68" s="48"/>
      <c r="K68" s="161">
        <v>3216511.82</v>
      </c>
      <c r="L68" s="138">
        <v>0.18</v>
      </c>
      <c r="M68" s="32">
        <v>3216512</v>
      </c>
      <c r="N68" s="65"/>
      <c r="O68" s="139">
        <v>0</v>
      </c>
      <c r="P68" s="32">
        <v>3216512</v>
      </c>
      <c r="Q68" s="97"/>
      <c r="R68" s="32"/>
    </row>
    <row r="69" spans="1:18">
      <c r="A69" s="35" t="s">
        <v>188</v>
      </c>
      <c r="B69" s="42" t="s">
        <v>189</v>
      </c>
      <c r="C69" s="78"/>
      <c r="D69" s="48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48"/>
      <c r="E70" s="48"/>
      <c r="F70" s="48" t="s">
        <v>180</v>
      </c>
      <c r="G70" s="48"/>
      <c r="H70" s="48"/>
      <c r="I70" s="48"/>
      <c r="J70" s="48"/>
      <c r="K70" s="161">
        <v>612662</v>
      </c>
      <c r="L70" s="138">
        <v>-0.4</v>
      </c>
      <c r="M70" s="32">
        <v>612661.6</v>
      </c>
      <c r="N70" s="65"/>
      <c r="O70" s="139">
        <v>0</v>
      </c>
      <c r="P70" s="32">
        <v>612662</v>
      </c>
      <c r="Q70" s="97"/>
      <c r="R70" s="32"/>
    </row>
    <row r="71" spans="1:18">
      <c r="A71" s="35" t="s">
        <v>240</v>
      </c>
      <c r="B71" s="42" t="s">
        <v>241</v>
      </c>
      <c r="C71" s="78"/>
      <c r="D71" s="48"/>
      <c r="E71" s="48"/>
      <c r="F71" s="167" t="s">
        <v>242</v>
      </c>
      <c r="G71" s="167"/>
      <c r="H71" s="167"/>
      <c r="I71" s="167"/>
      <c r="J71" s="173"/>
      <c r="K71" s="161">
        <v>124583</v>
      </c>
      <c r="L71" s="138">
        <v>0</v>
      </c>
      <c r="M71" s="32">
        <v>124583</v>
      </c>
      <c r="N71" s="65"/>
      <c r="O71" s="139">
        <v>0</v>
      </c>
      <c r="P71" s="32">
        <v>124583</v>
      </c>
      <c r="Q71" s="97"/>
      <c r="R71" s="32"/>
    </row>
    <row r="72" spans="1:18">
      <c r="A72" s="35" t="s">
        <v>116</v>
      </c>
      <c r="B72" s="42" t="s">
        <v>103</v>
      </c>
      <c r="C72" s="78"/>
      <c r="D72" s="48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48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48"/>
      <c r="E74" s="46" t="s">
        <v>119</v>
      </c>
      <c r="F74" s="48"/>
      <c r="G74" s="48"/>
      <c r="H74" s="48"/>
      <c r="I74" s="48"/>
      <c r="J74" s="48"/>
      <c r="K74" s="179">
        <v>24251687.989999998</v>
      </c>
      <c r="L74" s="158">
        <v>0.32999999999999996</v>
      </c>
      <c r="M74" s="17">
        <v>24251688</v>
      </c>
      <c r="N74" s="62"/>
      <c r="O74" s="17">
        <v>1945043</v>
      </c>
      <c r="P74" s="17">
        <v>26196732</v>
      </c>
      <c r="Q74" s="61"/>
      <c r="R74" s="32"/>
    </row>
    <row r="75" spans="1:18" s="30" customFormat="1" ht="13.5" thickTop="1">
      <c r="A75" s="36"/>
      <c r="B75" s="43"/>
      <c r="C75" s="80"/>
      <c r="D75" s="48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299" t="s">
        <v>230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299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299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0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48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299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46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48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48"/>
      <c r="E84" s="48" t="s">
        <v>101</v>
      </c>
      <c r="F84" s="48"/>
      <c r="G84" s="48"/>
      <c r="H84" s="48"/>
      <c r="I84" s="48"/>
      <c r="J84" s="48"/>
      <c r="K84" s="172">
        <v>87000</v>
      </c>
      <c r="L84" s="138">
        <v>0</v>
      </c>
      <c r="M84" s="154">
        <v>87000</v>
      </c>
      <c r="N84" s="143"/>
      <c r="O84" s="141">
        <v>0</v>
      </c>
      <c r="P84" s="32">
        <v>87000</v>
      </c>
      <c r="Q84" s="81"/>
      <c r="R84" s="124"/>
    </row>
    <row r="85" spans="1:18">
      <c r="A85" s="76" t="s">
        <v>124</v>
      </c>
      <c r="B85" s="78" t="s">
        <v>125</v>
      </c>
      <c r="C85" s="78"/>
      <c r="D85" s="48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48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48"/>
      <c r="E87" s="48" t="s">
        <v>110</v>
      </c>
      <c r="F87" s="48"/>
      <c r="G87" s="48"/>
      <c r="H87" s="48"/>
      <c r="I87" s="48"/>
      <c r="J87" s="48"/>
      <c r="K87" s="161">
        <v>18679802.530000001</v>
      </c>
      <c r="L87" s="138">
        <v>0.47</v>
      </c>
      <c r="M87" s="32">
        <v>18679803</v>
      </c>
      <c r="N87" s="62"/>
      <c r="O87" s="139">
        <v>0</v>
      </c>
      <c r="P87" s="32">
        <v>18679803</v>
      </c>
      <c r="Q87" s="97"/>
      <c r="R87" s="32"/>
    </row>
    <row r="88" spans="1:18">
      <c r="A88" s="76" t="s">
        <v>130</v>
      </c>
      <c r="B88" s="78" t="s">
        <v>125</v>
      </c>
      <c r="C88" s="78"/>
      <c r="D88" s="48"/>
      <c r="E88" s="48" t="s">
        <v>112</v>
      </c>
      <c r="F88" s="48"/>
      <c r="G88" s="48"/>
      <c r="H88" s="48"/>
      <c r="I88" s="48"/>
      <c r="J88" s="48"/>
      <c r="K88" s="161">
        <v>31298.9</v>
      </c>
      <c r="L88" s="138">
        <v>0.1</v>
      </c>
      <c r="M88" s="32">
        <v>31299</v>
      </c>
      <c r="N88" s="62"/>
      <c r="O88" s="139">
        <v>0</v>
      </c>
      <c r="P88" s="32">
        <v>31299</v>
      </c>
      <c r="Q88" s="97"/>
      <c r="R88" s="32"/>
    </row>
    <row r="89" spans="1:18">
      <c r="A89" s="76" t="s">
        <v>131</v>
      </c>
      <c r="B89" s="78" t="s">
        <v>132</v>
      </c>
      <c r="C89" s="78"/>
      <c r="D89" s="48"/>
      <c r="E89" s="48" t="s">
        <v>115</v>
      </c>
      <c r="F89" s="48"/>
      <c r="G89" s="48"/>
      <c r="H89" s="48"/>
      <c r="I89" s="48"/>
      <c r="J89" s="48"/>
      <c r="K89" s="161">
        <v>10431321.49</v>
      </c>
      <c r="L89" s="138">
        <v>-0.49</v>
      </c>
      <c r="M89" s="32">
        <v>10431321</v>
      </c>
      <c r="N89" s="62"/>
      <c r="O89" s="139">
        <v>0</v>
      </c>
      <c r="P89" s="32">
        <v>10431321</v>
      </c>
      <c r="Q89" s="97"/>
      <c r="R89" s="32"/>
    </row>
    <row r="90" spans="1:18">
      <c r="A90" s="76" t="s">
        <v>192</v>
      </c>
      <c r="B90" s="78" t="s">
        <v>193</v>
      </c>
      <c r="C90" s="78"/>
      <c r="D90" s="48"/>
      <c r="E90" s="48" t="s">
        <v>179</v>
      </c>
      <c r="F90" s="48"/>
      <c r="G90" s="48"/>
      <c r="H90" s="48"/>
      <c r="I90" s="48"/>
      <c r="J90" s="48"/>
      <c r="K90" s="161">
        <v>43297778</v>
      </c>
      <c r="L90" s="138">
        <v>0</v>
      </c>
      <c r="M90" s="32">
        <v>43297778</v>
      </c>
      <c r="N90" s="62"/>
      <c r="O90" s="139">
        <v>0</v>
      </c>
      <c r="P90" s="32">
        <v>43297778</v>
      </c>
      <c r="Q90" s="97"/>
      <c r="R90" s="32"/>
    </row>
    <row r="91" spans="1:18">
      <c r="A91" s="76" t="s">
        <v>194</v>
      </c>
      <c r="B91" s="78" t="s">
        <v>195</v>
      </c>
      <c r="C91" s="78"/>
      <c r="D91" s="48"/>
      <c r="E91" s="48" t="s">
        <v>180</v>
      </c>
      <c r="F91" s="48"/>
      <c r="G91" s="48"/>
      <c r="H91" s="48"/>
      <c r="I91" s="48"/>
      <c r="J91" s="48"/>
      <c r="K91" s="161">
        <v>22159541</v>
      </c>
      <c r="L91" s="138">
        <v>0</v>
      </c>
      <c r="M91" s="32">
        <v>22159541</v>
      </c>
      <c r="N91" s="62"/>
      <c r="O91" s="139">
        <v>0</v>
      </c>
      <c r="P91" s="32">
        <v>22159541</v>
      </c>
      <c r="Q91" s="97"/>
      <c r="R91" s="32"/>
    </row>
    <row r="92" spans="1:18">
      <c r="A92" s="76" t="s">
        <v>133</v>
      </c>
      <c r="B92" s="78" t="s">
        <v>125</v>
      </c>
      <c r="C92" s="78"/>
      <c r="D92" s="48"/>
      <c r="E92" s="167" t="s">
        <v>134</v>
      </c>
      <c r="F92" s="167"/>
      <c r="G92" s="167"/>
      <c r="H92" s="167"/>
      <c r="I92" s="167"/>
      <c r="J92" s="173"/>
      <c r="K92" s="161">
        <v>1812910</v>
      </c>
      <c r="L92" s="138">
        <v>0</v>
      </c>
      <c r="M92" s="32">
        <v>1812910</v>
      </c>
      <c r="N92" s="65"/>
      <c r="O92" s="139">
        <v>0</v>
      </c>
      <c r="P92" s="32">
        <v>1812910</v>
      </c>
      <c r="Q92" s="97"/>
      <c r="R92" s="32"/>
    </row>
    <row r="93" spans="1:18">
      <c r="A93" s="76" t="s">
        <v>135</v>
      </c>
      <c r="B93" s="78" t="s">
        <v>125</v>
      </c>
      <c r="C93" s="78"/>
      <c r="D93" s="48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48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48"/>
      <c r="E95" s="46" t="s">
        <v>137</v>
      </c>
      <c r="F95" s="48"/>
      <c r="G95" s="48"/>
      <c r="H95" s="48"/>
      <c r="I95" s="48"/>
      <c r="J95" s="48"/>
      <c r="K95" s="180">
        <v>96499651.920000002</v>
      </c>
      <c r="L95" s="69">
        <v>7.999999999999996E-2</v>
      </c>
      <c r="M95" s="93">
        <v>96499652</v>
      </c>
      <c r="N95" s="62"/>
      <c r="O95" s="93">
        <v>0</v>
      </c>
      <c r="P95" s="93">
        <v>96499652</v>
      </c>
      <c r="Q95" s="61"/>
      <c r="R95" s="32"/>
    </row>
    <row r="96" spans="1:18" s="30" customFormat="1" ht="7.5" customHeight="1">
      <c r="A96" s="79"/>
      <c r="B96" s="80"/>
      <c r="C96" s="80"/>
      <c r="D96" s="48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46" t="s">
        <v>138</v>
      </c>
      <c r="E97" s="48"/>
      <c r="F97" s="48"/>
      <c r="G97" s="48"/>
      <c r="H97" s="48"/>
      <c r="I97" s="48"/>
      <c r="J97" s="48"/>
      <c r="K97" s="175">
        <v>120751339.91</v>
      </c>
      <c r="L97" s="159">
        <v>0.40999999999999992</v>
      </c>
      <c r="M97" s="94">
        <v>120751340</v>
      </c>
      <c r="N97" s="67"/>
      <c r="O97" s="17">
        <v>1945043</v>
      </c>
      <c r="P97" s="17">
        <v>122696384</v>
      </c>
      <c r="Q97" s="61"/>
      <c r="R97" s="32"/>
    </row>
    <row r="98" spans="1:18" ht="13.5" thickTop="1">
      <c r="A98" s="25"/>
      <c r="B98" s="78"/>
      <c r="C98" s="78"/>
      <c r="D98" s="46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129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130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130" t="s">
        <v>181</v>
      </c>
      <c r="E101" s="130"/>
      <c r="F101" s="131"/>
      <c r="G101" s="27"/>
      <c r="H101" s="27"/>
      <c r="I101" s="27"/>
      <c r="J101" s="27"/>
      <c r="K101" s="161">
        <v>4542605</v>
      </c>
      <c r="L101" s="138">
        <v>0.17</v>
      </c>
      <c r="M101" s="32">
        <v>4542605.17</v>
      </c>
      <c r="N101" s="62"/>
      <c r="O101" s="139">
        <v>0</v>
      </c>
      <c r="P101" s="32">
        <v>4542605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130" t="s">
        <v>182</v>
      </c>
      <c r="E102" s="130"/>
      <c r="F102" s="131"/>
      <c r="G102" s="27"/>
      <c r="H102" s="27"/>
      <c r="I102" s="27"/>
      <c r="J102" s="27"/>
      <c r="K102" s="161">
        <v>3706307</v>
      </c>
      <c r="L102" s="138">
        <v>0</v>
      </c>
      <c r="M102" s="32">
        <v>3706307</v>
      </c>
      <c r="N102" s="62"/>
      <c r="O102" s="139">
        <v>0</v>
      </c>
      <c r="P102" s="32">
        <v>3706307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167" t="s">
        <v>245</v>
      </c>
      <c r="E103" s="167"/>
      <c r="F103" s="168"/>
      <c r="G103" s="169"/>
      <c r="H103" s="169"/>
      <c r="I103" s="169"/>
      <c r="J103" s="170"/>
      <c r="K103" s="161">
        <v>119628</v>
      </c>
      <c r="L103" s="138"/>
      <c r="M103" s="32">
        <v>119628</v>
      </c>
      <c r="N103" s="62"/>
      <c r="O103" s="139">
        <v>0</v>
      </c>
      <c r="P103" s="32">
        <v>119628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16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130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129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129" t="s">
        <v>142</v>
      </c>
      <c r="E107" s="130"/>
      <c r="F107" s="131"/>
      <c r="G107" s="27"/>
      <c r="H107" s="27"/>
      <c r="I107" s="27"/>
      <c r="J107" s="27"/>
      <c r="K107" s="176">
        <v>8368540</v>
      </c>
      <c r="L107" s="153">
        <v>0.17</v>
      </c>
      <c r="M107" s="134">
        <v>8368540</v>
      </c>
      <c r="N107" s="133"/>
      <c r="O107" s="134">
        <v>0</v>
      </c>
      <c r="P107" s="18">
        <v>8368540</v>
      </c>
      <c r="Q107" s="88"/>
      <c r="R107" s="116"/>
    </row>
    <row r="108" spans="1:18" ht="14.25" thickTop="1" thickBot="1">
      <c r="B108" s="42"/>
      <c r="C108" s="78"/>
      <c r="D108" s="305" t="s">
        <v>183</v>
      </c>
      <c r="E108" s="305"/>
      <c r="F108" s="305"/>
      <c r="G108" s="305"/>
      <c r="H108" s="305"/>
      <c r="I108" s="305"/>
      <c r="J108" s="27"/>
      <c r="K108" s="176">
        <v>129119879.91</v>
      </c>
      <c r="L108" s="134">
        <v>0.57999999999999996</v>
      </c>
      <c r="M108" s="134">
        <v>129119880</v>
      </c>
      <c r="N108" s="133"/>
      <c r="O108" s="134">
        <v>1945043</v>
      </c>
      <c r="P108" s="134">
        <v>131064924</v>
      </c>
      <c r="Q108" s="88"/>
      <c r="R108" s="116"/>
    </row>
    <row r="109" spans="1:18" s="30" customFormat="1" ht="13.5" thickTop="1">
      <c r="A109" s="79"/>
      <c r="B109" s="80"/>
      <c r="C109" s="80"/>
      <c r="D109" s="48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46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48" t="s">
        <v>146</v>
      </c>
      <c r="E111" s="48"/>
      <c r="F111" s="48"/>
      <c r="G111" s="48"/>
      <c r="H111" s="48"/>
      <c r="I111" s="48"/>
      <c r="J111" s="48"/>
      <c r="K111" s="161">
        <v>206813055.29999998</v>
      </c>
      <c r="L111" s="138">
        <v>5890420.4800000004</v>
      </c>
      <c r="M111" s="32">
        <v>212703475.77999997</v>
      </c>
      <c r="N111" s="62"/>
      <c r="O111" s="139">
        <v>0</v>
      </c>
      <c r="P111" s="32">
        <v>212703476</v>
      </c>
      <c r="Q111" s="81"/>
      <c r="R111" s="124"/>
    </row>
    <row r="112" spans="1:18">
      <c r="A112" s="76"/>
      <c r="B112" s="78"/>
      <c r="C112" s="78"/>
      <c r="D112" s="48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48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48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48058022</v>
      </c>
      <c r="P114" s="32">
        <v>48058022</v>
      </c>
      <c r="Q114" s="97"/>
      <c r="R114" s="32"/>
    </row>
    <row r="115" spans="1:18">
      <c r="A115" s="76"/>
      <c r="B115" s="78"/>
      <c r="C115" s="78"/>
      <c r="D115" s="48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48"/>
      <c r="E116" s="48"/>
      <c r="F116" s="48" t="s">
        <v>151</v>
      </c>
      <c r="G116" s="48"/>
      <c r="H116" s="48"/>
      <c r="I116" s="48"/>
      <c r="J116" s="48"/>
      <c r="K116" s="161">
        <v>5922453.7400000002</v>
      </c>
      <c r="L116" s="138"/>
      <c r="M116" s="32">
        <v>5922453.7400000002</v>
      </c>
      <c r="N116" s="62"/>
      <c r="O116" s="139">
        <v>1076293</v>
      </c>
      <c r="P116" s="32">
        <v>6998747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48"/>
      <c r="E117" s="48"/>
      <c r="F117" s="48" t="s">
        <v>157</v>
      </c>
      <c r="G117" s="48"/>
      <c r="H117" s="48"/>
      <c r="I117" s="48"/>
      <c r="J117" s="48"/>
      <c r="K117" s="161">
        <v>2213680.33</v>
      </c>
      <c r="L117" s="138"/>
      <c r="M117" s="32">
        <v>2213680.33</v>
      </c>
      <c r="N117" s="62"/>
      <c r="O117" s="139">
        <v>0</v>
      </c>
      <c r="P117" s="32">
        <v>2213680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48"/>
      <c r="E118" s="48"/>
      <c r="F118" s="48" t="s">
        <v>159</v>
      </c>
      <c r="G118" s="48"/>
      <c r="H118" s="48"/>
      <c r="I118" s="48"/>
      <c r="J118" s="48"/>
      <c r="K118" s="161">
        <v>975124.47999999998</v>
      </c>
      <c r="L118" s="138">
        <v>7.0000000000000007E-2</v>
      </c>
      <c r="M118" s="32">
        <v>975124.54999999993</v>
      </c>
      <c r="N118" s="62"/>
      <c r="O118" s="139">
        <v>0</v>
      </c>
      <c r="P118" s="32">
        <v>975125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48"/>
      <c r="E119" s="48"/>
      <c r="F119" s="48" t="s">
        <v>161</v>
      </c>
      <c r="G119" s="48"/>
      <c r="H119" s="48"/>
      <c r="I119" s="48"/>
      <c r="J119" s="48"/>
      <c r="K119" s="161">
        <v>22701239.390000001</v>
      </c>
      <c r="L119" s="138">
        <v>-5890420.2000000002</v>
      </c>
      <c r="M119" s="32">
        <v>16810819.190000001</v>
      </c>
      <c r="N119" s="62"/>
      <c r="O119" s="139">
        <v>0</v>
      </c>
      <c r="P119" s="32">
        <v>16810819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48"/>
      <c r="E120" s="48"/>
      <c r="F120" s="48" t="s">
        <v>164</v>
      </c>
      <c r="G120" s="48"/>
      <c r="H120" s="48"/>
      <c r="I120" s="48"/>
      <c r="J120" s="48"/>
      <c r="K120" s="161">
        <v>7161.0199999999986</v>
      </c>
      <c r="L120" s="138">
        <v>-0.49</v>
      </c>
      <c r="M120" s="32">
        <v>7160.5299999999988</v>
      </c>
      <c r="N120" s="62"/>
      <c r="O120" s="139">
        <v>0</v>
      </c>
      <c r="P120" s="32">
        <v>7161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48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48" t="s">
        <v>169</v>
      </c>
      <c r="E122" s="48"/>
      <c r="F122" s="48"/>
      <c r="G122" s="48"/>
      <c r="H122" s="48"/>
      <c r="I122" s="48"/>
      <c r="J122" s="48"/>
      <c r="K122" s="162">
        <v>-31273260.57</v>
      </c>
      <c r="L122" s="151"/>
      <c r="M122" s="145">
        <v>-31273260.57</v>
      </c>
      <c r="N122" s="62"/>
      <c r="O122" s="160">
        <v>2306512</v>
      </c>
      <c r="P122" s="145">
        <v>-28966750</v>
      </c>
      <c r="Q122" s="97"/>
      <c r="R122" s="32"/>
    </row>
    <row r="123" spans="1:18" s="30" customFormat="1" ht="9" customHeight="1">
      <c r="A123" s="36"/>
      <c r="B123" s="43"/>
      <c r="C123" s="80"/>
      <c r="D123" s="48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46" t="s">
        <v>171</v>
      </c>
      <c r="E124" s="48"/>
      <c r="F124" s="48"/>
      <c r="G124" s="48"/>
      <c r="H124" s="48"/>
      <c r="I124" s="48"/>
      <c r="J124" s="48"/>
      <c r="K124" s="175">
        <v>207359453.69000003</v>
      </c>
      <c r="L124" s="159">
        <v>-0.13999999944120645</v>
      </c>
      <c r="M124" s="94">
        <v>207359454</v>
      </c>
      <c r="N124" s="67"/>
      <c r="O124" s="94">
        <v>51440827</v>
      </c>
      <c r="P124" s="94">
        <v>258800280</v>
      </c>
      <c r="Q124" s="61"/>
      <c r="R124" s="32"/>
    </row>
    <row r="125" spans="1:18" s="30" customFormat="1" ht="9" customHeight="1" thickTop="1">
      <c r="A125" s="36"/>
      <c r="B125" s="43"/>
      <c r="C125" s="80"/>
      <c r="D125" s="48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06" t="s">
        <v>172</v>
      </c>
      <c r="E126" s="306"/>
      <c r="F126" s="306"/>
      <c r="G126" s="306"/>
      <c r="H126" s="306"/>
      <c r="I126" s="306"/>
      <c r="J126" s="130"/>
      <c r="K126" s="176">
        <v>336479333.60000002</v>
      </c>
      <c r="L126" s="153">
        <v>0.44000000055879351</v>
      </c>
      <c r="M126" s="134">
        <v>336479334</v>
      </c>
      <c r="N126" s="133"/>
      <c r="O126" s="134">
        <v>53385870</v>
      </c>
      <c r="P126" s="134">
        <v>389865204</v>
      </c>
      <c r="Q126" s="88"/>
      <c r="R126" s="116"/>
    </row>
    <row r="127" spans="1:18" s="30" customFormat="1" ht="9" customHeight="1" thickTop="1">
      <c r="A127" s="36"/>
      <c r="B127" s="43"/>
      <c r="C127" s="80"/>
      <c r="D127" s="48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295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2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-5.5879345595144514E-10</v>
      </c>
      <c r="M130" s="26">
        <v>0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296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>
        <v>207359454</v>
      </c>
      <c r="N132" s="104"/>
      <c r="O132" s="104"/>
      <c r="P132" s="104"/>
      <c r="Q132" s="104"/>
      <c r="R132" s="104"/>
    </row>
    <row r="133" spans="1:18">
      <c r="M133" s="104">
        <v>-31273260.569999997</v>
      </c>
      <c r="N133" s="104"/>
      <c r="O133" s="104"/>
      <c r="P133" s="104"/>
      <c r="Q133" s="104"/>
      <c r="R133" s="104"/>
    </row>
    <row r="134" spans="1:18">
      <c r="M134" s="104">
        <v>0</v>
      </c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O104">
    <cfRule type="cellIs" dxfId="1711" priority="32" operator="notEqual">
      <formula>0</formula>
    </cfRule>
    <cfRule type="containsBlanks" dxfId="1710" priority="33">
      <formula>LEN(TRIM(O104))=0</formula>
    </cfRule>
  </conditionalFormatting>
  <conditionalFormatting sqref="K12">
    <cfRule type="cellIs" dxfId="1709" priority="22" operator="notEqual">
      <formula>0</formula>
    </cfRule>
    <cfRule type="containsBlanks" dxfId="1708" priority="23">
      <formula>LEN(TRIM(K12))=0</formula>
    </cfRule>
  </conditionalFormatting>
  <conditionalFormatting sqref="O32">
    <cfRule type="cellIs" dxfId="1707" priority="7" operator="notEqual">
      <formula>0</formula>
    </cfRule>
    <cfRule type="containsBlanks" dxfId="1706" priority="8">
      <formula>LEN(TRIM(O32))=0</formula>
    </cfRule>
  </conditionalFormatting>
  <conditionalFormatting sqref="K11">
    <cfRule type="cellIs" dxfId="1705" priority="72" operator="notEqual">
      <formula>0</formula>
    </cfRule>
    <cfRule type="containsBlanks" dxfId="1704" priority="73">
      <formula>LEN(TRIM(K11))=0</formula>
    </cfRule>
  </conditionalFormatting>
  <conditionalFormatting sqref="P28:P35">
    <cfRule type="cellIs" dxfId="1703" priority="64" operator="notEqual">
      <formula>0</formula>
    </cfRule>
    <cfRule type="containsBlanks" dxfId="1702" priority="65">
      <formula>LEN(TRIM(P28))=0</formula>
    </cfRule>
  </conditionalFormatting>
  <conditionalFormatting sqref="P42:P46">
    <cfRule type="cellIs" dxfId="1701" priority="62" operator="notEqual">
      <formula>0</formula>
    </cfRule>
    <cfRule type="containsBlanks" dxfId="1700" priority="63">
      <formula>LEN(TRIM(P42))=0</formula>
    </cfRule>
  </conditionalFormatting>
  <conditionalFormatting sqref="P53:P61">
    <cfRule type="cellIs" dxfId="1699" priority="60" operator="notEqual">
      <formula>0</formula>
    </cfRule>
    <cfRule type="containsBlanks" dxfId="1698" priority="61">
      <formula>LEN(TRIM(P53))=0</formula>
    </cfRule>
  </conditionalFormatting>
  <conditionalFormatting sqref="P63:P72">
    <cfRule type="cellIs" dxfId="1697" priority="58" operator="notEqual">
      <formula>0</formula>
    </cfRule>
    <cfRule type="containsBlanks" dxfId="1696" priority="59">
      <formula>LEN(TRIM(P63))=0</formula>
    </cfRule>
  </conditionalFormatting>
  <conditionalFormatting sqref="P84:P93">
    <cfRule type="cellIs" dxfId="1695" priority="56" operator="notEqual">
      <formula>0</formula>
    </cfRule>
    <cfRule type="containsBlanks" dxfId="1694" priority="57">
      <formula>LEN(TRIM(P84))=0</formula>
    </cfRule>
  </conditionalFormatting>
  <conditionalFormatting sqref="P100:P105">
    <cfRule type="cellIs" dxfId="1693" priority="54" operator="notEqual">
      <formula>0</formula>
    </cfRule>
    <cfRule type="containsBlanks" dxfId="1692" priority="55">
      <formula>LEN(TRIM(P100))=0</formula>
    </cfRule>
  </conditionalFormatting>
  <conditionalFormatting sqref="P111">
    <cfRule type="cellIs" dxfId="1691" priority="52" operator="notEqual">
      <formula>0</formula>
    </cfRule>
    <cfRule type="containsBlanks" dxfId="1690" priority="53">
      <formula>LEN(TRIM(P111))=0</formula>
    </cfRule>
  </conditionalFormatting>
  <conditionalFormatting sqref="P114">
    <cfRule type="cellIs" dxfId="1689" priority="50" operator="notEqual">
      <formula>0</formula>
    </cfRule>
    <cfRule type="containsBlanks" dxfId="1688" priority="51">
      <formula>LEN(TRIM(P114))=0</formula>
    </cfRule>
  </conditionalFormatting>
  <conditionalFormatting sqref="P116:P121">
    <cfRule type="cellIs" dxfId="1687" priority="48" operator="notEqual">
      <formula>0</formula>
    </cfRule>
    <cfRule type="containsBlanks" dxfId="1686" priority="49">
      <formula>LEN(TRIM(P116))=0</formula>
    </cfRule>
  </conditionalFormatting>
  <conditionalFormatting sqref="P122">
    <cfRule type="cellIs" dxfId="1685" priority="46" operator="notEqual">
      <formula>0</formula>
    </cfRule>
    <cfRule type="containsBlanks" dxfId="1684" priority="47">
      <formula>LEN(TRIM(P122))=0</formula>
    </cfRule>
  </conditionalFormatting>
  <conditionalFormatting sqref="P12:P22">
    <cfRule type="cellIs" dxfId="1683" priority="44" operator="notEqual">
      <formula>0</formula>
    </cfRule>
    <cfRule type="containsBlanks" dxfId="1682" priority="45">
      <formula>LEN(TRIM(P12))=0</formula>
    </cfRule>
  </conditionalFormatting>
  <conditionalFormatting sqref="P23">
    <cfRule type="cellIs" dxfId="1681" priority="42" operator="notEqual">
      <formula>0</formula>
    </cfRule>
    <cfRule type="containsBlanks" dxfId="1680" priority="43">
      <formula>LEN(TRIM(P23))=0</formula>
    </cfRule>
  </conditionalFormatting>
  <conditionalFormatting sqref="M12">
    <cfRule type="cellIs" dxfId="1679" priority="40" operator="notEqual">
      <formula>0</formula>
    </cfRule>
    <cfRule type="containsBlanks" dxfId="1678" priority="41">
      <formula>LEN(TRIM(M12))=0</formula>
    </cfRule>
  </conditionalFormatting>
  <conditionalFormatting sqref="L13:L22">
    <cfRule type="cellIs" dxfId="1677" priority="38" operator="notEqual">
      <formula>0</formula>
    </cfRule>
    <cfRule type="containsBlanks" dxfId="1676" priority="39">
      <formula>LEN(TRIM(L13))=0</formula>
    </cfRule>
  </conditionalFormatting>
  <conditionalFormatting sqref="L29:L35">
    <cfRule type="cellIs" dxfId="1675" priority="34" operator="notEqual">
      <formula>0</formula>
    </cfRule>
    <cfRule type="containsBlanks" dxfId="1674" priority="35">
      <formula>LEN(TRIM(L29))=0</formula>
    </cfRule>
  </conditionalFormatting>
  <conditionalFormatting sqref="K28:K35 K13:K23 K53:K72">
    <cfRule type="cellIs" dxfId="1673" priority="30" operator="notEqual">
      <formula>0</formula>
    </cfRule>
    <cfRule type="containsBlanks" dxfId="1672" priority="31">
      <formula>LEN(TRIM(K13))=0</formula>
    </cfRule>
  </conditionalFormatting>
  <conditionalFormatting sqref="K92:K93">
    <cfRule type="cellIs" dxfId="1671" priority="21" operator="notEqual">
      <formula>K105</formula>
    </cfRule>
  </conditionalFormatting>
  <conditionalFormatting sqref="K114 K111 K84:K93 K116:K122">
    <cfRule type="cellIs" dxfId="1670" priority="19" operator="notEqual">
      <formula>0</formula>
    </cfRule>
    <cfRule type="containsBlanks" dxfId="1669" priority="20">
      <formula>LEN(TRIM(K84))=0</formula>
    </cfRule>
  </conditionalFormatting>
  <conditionalFormatting sqref="O28 O30:O31 O33:O34">
    <cfRule type="cellIs" dxfId="1668" priority="11" operator="notEqual">
      <formula>0</formula>
    </cfRule>
    <cfRule type="containsBlanks" dxfId="1667" priority="12">
      <formula>LEN(TRIM(O28))=0</formula>
    </cfRule>
  </conditionalFormatting>
  <conditionalFormatting sqref="O29">
    <cfRule type="cellIs" dxfId="1666" priority="9" operator="notEqual">
      <formula>0</formula>
    </cfRule>
    <cfRule type="containsBlanks" dxfId="1665" priority="10">
      <formula>LEN(TRIM(O29))=0</formula>
    </cfRule>
  </conditionalFormatting>
  <conditionalFormatting sqref="O35">
    <cfRule type="cellIs" dxfId="1664" priority="5" operator="notEqual">
      <formula>0</formula>
    </cfRule>
    <cfRule type="containsBlanks" dxfId="1663" priority="6">
      <formula>LEN(TRIM(O35))=0</formula>
    </cfRule>
  </conditionalFormatting>
  <conditionalFormatting sqref="O45">
    <cfRule type="cellIs" dxfId="1662" priority="3" operator="notEqual">
      <formula>0</formula>
    </cfRule>
    <cfRule type="containsBlanks" dxfId="1661" priority="4">
      <formula>LEN(TRIM(O45))=0</formula>
    </cfRule>
  </conditionalFormatting>
  <conditionalFormatting sqref="O42:O44">
    <cfRule type="cellIs" dxfId="1660" priority="1" operator="notEqual">
      <formula>0</formula>
    </cfRule>
    <cfRule type="containsBlanks" dxfId="1659" priority="2">
      <formula>LEN(TRIM(O42))=0</formula>
    </cfRule>
  </conditionalFormatting>
  <conditionalFormatting sqref="O114 M114 O13:O23 M111 O116:O121 O111 O84:O93 M84:M93 M116:M122 M28:M35 M13:M23 O53:O72 M53:M72">
    <cfRule type="cellIs" dxfId="1658" priority="122" operator="notEqual">
      <formula>0</formula>
    </cfRule>
    <cfRule type="containsBlanks" dxfId="1657" priority="123">
      <formula>LEN(TRIM(M13))=0</formula>
    </cfRule>
  </conditionalFormatting>
  <conditionalFormatting sqref="M53">
    <cfRule type="cellIs" dxfId="1656" priority="121" operator="notEqual">
      <formula>M74</formula>
    </cfRule>
  </conditionalFormatting>
  <conditionalFormatting sqref="O53">
    <cfRule type="cellIs" dxfId="1655" priority="120" operator="notEqual">
      <formula>O74</formula>
    </cfRule>
  </conditionalFormatting>
  <conditionalFormatting sqref="M84:M91">
    <cfRule type="cellIs" dxfId="1654" priority="119" operator="notEqual">
      <formula>M95</formula>
    </cfRule>
  </conditionalFormatting>
  <conditionalFormatting sqref="O84">
    <cfRule type="cellIs" dxfId="1653" priority="118" operator="notEqual">
      <formula>O97</formula>
    </cfRule>
  </conditionalFormatting>
  <conditionalFormatting sqref="M130 O130">
    <cfRule type="cellIs" dxfId="1652" priority="108" operator="notEqual">
      <formula>0</formula>
    </cfRule>
    <cfRule type="cellIs" dxfId="1651" priority="109" operator="equal">
      <formula>0</formula>
    </cfRule>
  </conditionalFormatting>
  <conditionalFormatting sqref="P62">
    <cfRule type="cellIs" dxfId="1650" priority="102" operator="notEqual">
      <formula>0</formula>
    </cfRule>
    <cfRule type="containsBlanks" dxfId="1649" priority="103">
      <formula>LEN(TRIM(P62))=0</formula>
    </cfRule>
  </conditionalFormatting>
  <conditionalFormatting sqref="P130">
    <cfRule type="cellIs" dxfId="1648" priority="100" operator="notEqual">
      <formula>0</formula>
    </cfRule>
    <cfRule type="cellIs" dxfId="1647" priority="101" operator="equal">
      <formula>0</formula>
    </cfRule>
  </conditionalFormatting>
  <conditionalFormatting sqref="M46 O46">
    <cfRule type="cellIs" dxfId="1646" priority="98" operator="notEqual">
      <formula>0</formula>
    </cfRule>
    <cfRule type="containsBlanks" dxfId="1645" priority="99">
      <formula>LEN(TRIM(M46))=0</formula>
    </cfRule>
  </conditionalFormatting>
  <conditionalFormatting sqref="O105">
    <cfRule type="cellIs" dxfId="1644" priority="96" operator="notEqual">
      <formula>0</formula>
    </cfRule>
    <cfRule type="containsBlanks" dxfId="1643" priority="97">
      <formula>LEN(TRIM(O105))=0</formula>
    </cfRule>
  </conditionalFormatting>
  <conditionalFormatting sqref="M42:M45">
    <cfRule type="cellIs" dxfId="1642" priority="94" operator="notEqual">
      <formula>0</formula>
    </cfRule>
    <cfRule type="containsBlanks" dxfId="1641" priority="95">
      <formula>LEN(TRIM(M42))=0</formula>
    </cfRule>
  </conditionalFormatting>
  <conditionalFormatting sqref="O100:O103 M100:M105">
    <cfRule type="cellIs" dxfId="1640" priority="92" operator="notEqual">
      <formula>0</formula>
    </cfRule>
    <cfRule type="containsBlanks" dxfId="1639" priority="93">
      <formula>LEN(TRIM(M100))=0</formula>
    </cfRule>
  </conditionalFormatting>
  <conditionalFormatting sqref="K11">
    <cfRule type="cellIs" dxfId="1638" priority="71" operator="notEqual">
      <formula>K24</formula>
    </cfRule>
  </conditionalFormatting>
  <conditionalFormatting sqref="K130">
    <cfRule type="cellIs" dxfId="1637" priority="69" operator="notEqual">
      <formula>0</formula>
    </cfRule>
    <cfRule type="cellIs" dxfId="1636" priority="70" operator="equal">
      <formula>0</formula>
    </cfRule>
  </conditionalFormatting>
  <conditionalFormatting sqref="L130">
    <cfRule type="cellIs" dxfId="1635" priority="67" operator="notEqual">
      <formula>0</formula>
    </cfRule>
    <cfRule type="cellIs" dxfId="1634" priority="68" operator="equal">
      <formula>0</formula>
    </cfRule>
  </conditionalFormatting>
  <conditionalFormatting sqref="M13:M23">
    <cfRule type="cellIs" dxfId="1633" priority="66" operator="notEqual">
      <formula>M26</formula>
    </cfRule>
  </conditionalFormatting>
  <conditionalFormatting sqref="L23">
    <cfRule type="cellIs" dxfId="1632" priority="36" operator="notEqual">
      <formula>0</formula>
    </cfRule>
    <cfRule type="containsBlanks" dxfId="1631" priority="37">
      <formula>LEN(TRIM(L23))=0</formula>
    </cfRule>
  </conditionalFormatting>
  <conditionalFormatting sqref="M92:M93">
    <cfRule type="cellIs" dxfId="1630" priority="124" operator="notEqual">
      <formula>M105</formula>
    </cfRule>
  </conditionalFormatting>
  <conditionalFormatting sqref="K53">
    <cfRule type="cellIs" dxfId="1629" priority="29" operator="notEqual">
      <formula>K74</formula>
    </cfRule>
  </conditionalFormatting>
  <conditionalFormatting sqref="K46">
    <cfRule type="cellIs" dxfId="1628" priority="27" operator="notEqual">
      <formula>0</formula>
    </cfRule>
    <cfRule type="containsBlanks" dxfId="1627" priority="28">
      <formula>LEN(TRIM(K46))=0</formula>
    </cfRule>
  </conditionalFormatting>
  <conditionalFormatting sqref="K42:K45">
    <cfRule type="cellIs" dxfId="1626" priority="25" operator="notEqual">
      <formula>0</formula>
    </cfRule>
    <cfRule type="containsBlanks" dxfId="1625" priority="26">
      <formula>LEN(TRIM(K42))=0</formula>
    </cfRule>
  </conditionalFormatting>
  <conditionalFormatting sqref="K13:K23">
    <cfRule type="cellIs" dxfId="1624" priority="24" operator="notEqual">
      <formula>K26</formula>
    </cfRule>
  </conditionalFormatting>
  <conditionalFormatting sqref="K84:K91">
    <cfRule type="cellIs" dxfId="1623" priority="18" operator="notEqual">
      <formula>K95</formula>
    </cfRule>
  </conditionalFormatting>
  <conditionalFormatting sqref="K100:K105">
    <cfRule type="cellIs" dxfId="1622" priority="16" operator="notEqual">
      <formula>0</formula>
    </cfRule>
    <cfRule type="containsBlanks" dxfId="1621" priority="17">
      <formula>LEN(TRIM(K100))=0</formula>
    </cfRule>
  </conditionalFormatting>
  <conditionalFormatting sqref="O12">
    <cfRule type="cellIs" dxfId="1620" priority="14" operator="notEqual">
      <formula>0</formula>
    </cfRule>
    <cfRule type="containsBlanks" dxfId="1619" priority="15">
      <formula>LEN(TRIM(O12))=0</formula>
    </cfRule>
  </conditionalFormatting>
  <conditionalFormatting sqref="O12">
    <cfRule type="cellIs" dxfId="1618" priority="13" operator="notEqual">
      <formula>O25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theme="6" tint="0.59999389629810485"/>
  </sheetPr>
  <dimension ref="A1:T174"/>
  <sheetViews>
    <sheetView topLeftCell="C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7.5703125" style="35" hidden="1" customWidth="1"/>
    <col min="2" max="2" width="5.28515625" style="39" hidden="1" customWidth="1"/>
    <col min="3" max="3" width="0.28515625" style="39" customWidth="1"/>
    <col min="4" max="4" width="14.42578125" style="91" customWidth="1"/>
    <col min="5" max="5" width="2" style="25" customWidth="1"/>
    <col min="6" max="8" width="11.140625" style="25"/>
    <col min="9" max="9" width="20.140625" style="25" customWidth="1"/>
    <col min="10" max="10" width="21" style="25" hidden="1" customWidth="1"/>
    <col min="11" max="11" width="17.140625" style="25" hidden="1" customWidth="1"/>
    <col min="12" max="12" width="19" style="34" hidden="1" customWidth="1"/>
    <col min="13" max="13" width="15.7109375" style="25" customWidth="1"/>
    <col min="14" max="14" width="0.85546875" style="25" customWidth="1"/>
    <col min="15" max="16" width="14.85546875" style="25" customWidth="1"/>
    <col min="17" max="17" width="10" style="25" customWidth="1"/>
    <col min="18" max="18" width="1.28515625" style="25" customWidth="1"/>
    <col min="19" max="16384" width="11.140625" style="25"/>
  </cols>
  <sheetData>
    <row r="1" spans="1:20" ht="28.5" customHeight="1" thickTop="1" thickBot="1">
      <c r="A1" s="84"/>
      <c r="B1" s="85"/>
      <c r="C1" s="316" t="s">
        <v>0</v>
      </c>
      <c r="D1" s="316" t="s">
        <v>0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113"/>
    </row>
    <row r="2" spans="1:20" ht="15.75" customHeight="1" thickTop="1">
      <c r="C2" s="78"/>
      <c r="D2" s="323"/>
      <c r="E2" s="47"/>
      <c r="F2" s="47"/>
      <c r="G2" s="47"/>
      <c r="H2" s="47"/>
      <c r="I2" s="47"/>
      <c r="J2" s="47"/>
      <c r="K2" s="47"/>
      <c r="L2" s="83"/>
      <c r="M2" s="47"/>
      <c r="N2" s="47"/>
      <c r="O2" s="128" t="s">
        <v>1</v>
      </c>
      <c r="P2" s="47"/>
      <c r="Q2" s="91" t="s">
        <v>249</v>
      </c>
      <c r="R2" s="34"/>
    </row>
    <row r="3" spans="1:20" ht="15" customHeight="1">
      <c r="B3" s="37"/>
      <c r="C3" s="89"/>
      <c r="D3" s="318" t="s">
        <v>229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17"/>
      <c r="T3" s="98"/>
    </row>
    <row r="4" spans="1:20" ht="12.75" customHeight="1">
      <c r="B4" s="37"/>
      <c r="C4" s="89"/>
      <c r="D4" s="318" t="s">
        <v>3</v>
      </c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117"/>
    </row>
    <row r="5" spans="1:20" ht="12.75" customHeight="1">
      <c r="B5" s="37"/>
      <c r="C5" s="89"/>
      <c r="D5" s="319" t="s">
        <v>4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108"/>
    </row>
    <row r="6" spans="1:20" ht="12.75" customHeight="1">
      <c r="B6" s="37"/>
      <c r="C6" s="89"/>
      <c r="D6" s="320">
        <v>43281</v>
      </c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118"/>
    </row>
    <row r="7" spans="1:20" s="30" customFormat="1" ht="7.5" customHeight="1">
      <c r="A7" s="36"/>
      <c r="B7" s="38"/>
      <c r="C7" s="80"/>
      <c r="D7" s="333"/>
      <c r="E7" s="48"/>
      <c r="F7" s="48"/>
      <c r="G7" s="48"/>
      <c r="H7" s="48"/>
      <c r="I7" s="48"/>
      <c r="J7" s="48"/>
      <c r="K7" s="48"/>
      <c r="L7" s="52"/>
      <c r="M7" s="52"/>
      <c r="N7" s="52"/>
      <c r="O7" s="55"/>
      <c r="P7" s="55"/>
      <c r="Q7" s="55"/>
      <c r="R7" s="110"/>
    </row>
    <row r="8" spans="1:20">
      <c r="C8" s="78"/>
      <c r="D8" s="334"/>
      <c r="E8" s="53"/>
      <c r="F8" s="53"/>
      <c r="G8" s="53"/>
      <c r="H8" s="53"/>
      <c r="I8" s="53"/>
      <c r="J8" s="53"/>
      <c r="K8" s="72" t="s">
        <v>5</v>
      </c>
      <c r="L8" s="299"/>
      <c r="M8" s="56" t="s">
        <v>5</v>
      </c>
      <c r="N8" s="57"/>
      <c r="O8" s="56" t="s">
        <v>6</v>
      </c>
      <c r="P8" s="56" t="s">
        <v>7</v>
      </c>
      <c r="Q8" s="56"/>
      <c r="R8" s="114"/>
    </row>
    <row r="9" spans="1:20" ht="15" customHeight="1">
      <c r="C9" s="78"/>
      <c r="D9" s="334"/>
      <c r="E9" s="53"/>
      <c r="F9" s="53"/>
      <c r="G9" s="53"/>
      <c r="H9" s="53"/>
      <c r="I9" s="53"/>
      <c r="J9" s="53"/>
      <c r="K9" s="59" t="s">
        <v>200</v>
      </c>
      <c r="L9" s="140" t="s">
        <v>201</v>
      </c>
      <c r="M9" s="58"/>
      <c r="N9" s="57"/>
      <c r="O9" s="59" t="s">
        <v>8</v>
      </c>
      <c r="P9" s="59"/>
      <c r="Q9" s="86"/>
      <c r="R9" s="109"/>
    </row>
    <row r="10" spans="1:20">
      <c r="C10" s="78"/>
      <c r="D10" s="335" t="s">
        <v>11</v>
      </c>
      <c r="E10" s="47"/>
      <c r="F10" s="48"/>
      <c r="G10" s="48"/>
      <c r="H10" s="48"/>
      <c r="I10" s="48"/>
      <c r="J10" s="48"/>
      <c r="K10" s="48"/>
      <c r="L10" s="49"/>
      <c r="M10" s="60"/>
      <c r="N10" s="57"/>
      <c r="O10" s="60"/>
      <c r="P10" s="60"/>
      <c r="Q10" s="60"/>
      <c r="R10" s="119"/>
    </row>
    <row r="11" spans="1:20">
      <c r="A11" s="45" t="s">
        <v>12</v>
      </c>
      <c r="B11" s="40" t="s">
        <v>13</v>
      </c>
      <c r="C11" s="77"/>
      <c r="D11" s="333" t="s">
        <v>14</v>
      </c>
      <c r="E11" s="47"/>
      <c r="F11" s="48"/>
      <c r="G11" s="48"/>
      <c r="H11" s="48"/>
      <c r="I11" s="48"/>
      <c r="J11" s="48"/>
      <c r="K11" s="141"/>
      <c r="L11" s="49"/>
      <c r="M11" s="31"/>
      <c r="N11" s="57"/>
      <c r="O11" s="60"/>
      <c r="P11" s="60"/>
      <c r="Q11" s="60"/>
      <c r="R11" s="119"/>
    </row>
    <row r="12" spans="1:20">
      <c r="A12" s="35" t="s">
        <v>17</v>
      </c>
      <c r="B12" s="41" t="s">
        <v>18</v>
      </c>
      <c r="C12" s="82"/>
      <c r="D12" s="50"/>
      <c r="E12" s="48" t="s">
        <v>19</v>
      </c>
      <c r="F12" s="47"/>
      <c r="G12" s="47"/>
      <c r="H12" s="47"/>
      <c r="I12" s="47"/>
      <c r="J12" s="47"/>
      <c r="K12" s="161">
        <v>1478966.3</v>
      </c>
      <c r="L12" s="142">
        <v>0</v>
      </c>
      <c r="M12" s="32">
        <v>1478966.3</v>
      </c>
      <c r="N12" s="143"/>
      <c r="O12" s="141">
        <v>92473</v>
      </c>
      <c r="P12" s="32">
        <v>1571439</v>
      </c>
      <c r="Q12" s="81"/>
      <c r="R12" s="124"/>
    </row>
    <row r="13" spans="1:20">
      <c r="A13" s="35" t="s">
        <v>20</v>
      </c>
      <c r="B13" s="41" t="s">
        <v>18</v>
      </c>
      <c r="C13" s="82"/>
      <c r="D13" s="50"/>
      <c r="E13" s="48" t="s">
        <v>21</v>
      </c>
      <c r="F13" s="47"/>
      <c r="G13" s="47"/>
      <c r="H13" s="47"/>
      <c r="I13" s="47"/>
      <c r="J13" s="47"/>
      <c r="K13" s="161">
        <v>570155.85999999987</v>
      </c>
      <c r="L13" s="139">
        <v>0</v>
      </c>
      <c r="M13" s="32">
        <v>570155.85999999987</v>
      </c>
      <c r="N13" s="61"/>
      <c r="O13" s="139">
        <v>663248</v>
      </c>
      <c r="P13" s="32">
        <v>1233404</v>
      </c>
      <c r="Q13" s="97"/>
      <c r="R13" s="32"/>
    </row>
    <row r="14" spans="1:20">
      <c r="A14" s="35" t="s">
        <v>22</v>
      </c>
      <c r="B14" s="41" t="s">
        <v>18</v>
      </c>
      <c r="C14" s="82"/>
      <c r="D14" s="50"/>
      <c r="E14" s="48" t="s">
        <v>23</v>
      </c>
      <c r="F14" s="47"/>
      <c r="G14" s="47"/>
      <c r="H14" s="47"/>
      <c r="I14" s="47"/>
      <c r="J14" s="47"/>
      <c r="K14" s="161">
        <v>0</v>
      </c>
      <c r="L14" s="139">
        <v>0</v>
      </c>
      <c r="M14" s="32">
        <v>0</v>
      </c>
      <c r="N14" s="61"/>
      <c r="O14" s="139">
        <v>5705783</v>
      </c>
      <c r="P14" s="32">
        <v>5705783</v>
      </c>
      <c r="Q14" s="97"/>
      <c r="R14" s="32"/>
    </row>
    <row r="15" spans="1:20">
      <c r="A15" s="35" t="s">
        <v>24</v>
      </c>
      <c r="B15" s="41" t="s">
        <v>18</v>
      </c>
      <c r="C15" s="82"/>
      <c r="D15" s="50"/>
      <c r="E15" s="48" t="s">
        <v>25</v>
      </c>
      <c r="F15" s="47"/>
      <c r="G15" s="47"/>
      <c r="H15" s="47"/>
      <c r="I15" s="47"/>
      <c r="J15" s="47"/>
      <c r="K15" s="161">
        <v>0</v>
      </c>
      <c r="L15" s="139">
        <v>0</v>
      </c>
      <c r="M15" s="32">
        <v>0</v>
      </c>
      <c r="N15" s="61"/>
      <c r="O15" s="139">
        <v>0</v>
      </c>
      <c r="P15" s="32">
        <v>0</v>
      </c>
      <c r="Q15" s="97"/>
      <c r="R15" s="32"/>
    </row>
    <row r="16" spans="1:20">
      <c r="A16" s="35" t="s">
        <v>26</v>
      </c>
      <c r="B16" s="41" t="s">
        <v>18</v>
      </c>
      <c r="C16" s="82"/>
      <c r="D16" s="50"/>
      <c r="E16" s="48" t="s">
        <v>27</v>
      </c>
      <c r="F16" s="47"/>
      <c r="G16" s="47"/>
      <c r="H16" s="47"/>
      <c r="I16" s="47"/>
      <c r="J16" s="47"/>
      <c r="K16" s="161">
        <v>397179.37</v>
      </c>
      <c r="L16" s="139">
        <v>0</v>
      </c>
      <c r="M16" s="32">
        <v>397179.37</v>
      </c>
      <c r="N16" s="61"/>
      <c r="O16" s="139">
        <v>333968</v>
      </c>
      <c r="P16" s="32">
        <v>731147</v>
      </c>
      <c r="Q16" s="97"/>
      <c r="R16" s="32"/>
    </row>
    <row r="17" spans="1:18">
      <c r="A17" s="35" t="s">
        <v>28</v>
      </c>
      <c r="B17" s="41" t="s">
        <v>18</v>
      </c>
      <c r="C17" s="82"/>
      <c r="D17" s="50"/>
      <c r="E17" s="48" t="s">
        <v>29</v>
      </c>
      <c r="F17" s="47"/>
      <c r="G17" s="47"/>
      <c r="H17" s="47"/>
      <c r="I17" s="47"/>
      <c r="J17" s="47"/>
      <c r="K17" s="161">
        <v>0</v>
      </c>
      <c r="L17" s="139">
        <v>0</v>
      </c>
      <c r="M17" s="32">
        <v>0</v>
      </c>
      <c r="N17" s="61"/>
      <c r="O17" s="139">
        <v>0</v>
      </c>
      <c r="P17" s="32">
        <v>0</v>
      </c>
      <c r="Q17" s="97"/>
      <c r="R17" s="32"/>
    </row>
    <row r="18" spans="1:18">
      <c r="A18" s="35" t="s">
        <v>30</v>
      </c>
      <c r="B18" s="42" t="s">
        <v>31</v>
      </c>
      <c r="C18" s="78"/>
      <c r="D18" s="51"/>
      <c r="E18" s="48" t="s">
        <v>32</v>
      </c>
      <c r="F18" s="47"/>
      <c r="G18" s="47"/>
      <c r="H18" s="47"/>
      <c r="I18" s="47"/>
      <c r="J18" s="47"/>
      <c r="K18" s="161">
        <v>664810.88</v>
      </c>
      <c r="L18" s="139">
        <v>0</v>
      </c>
      <c r="M18" s="32">
        <v>664810.88</v>
      </c>
      <c r="N18" s="61"/>
      <c r="O18" s="139">
        <v>0</v>
      </c>
      <c r="P18" s="32">
        <v>664811</v>
      </c>
      <c r="Q18" s="97"/>
      <c r="R18" s="32"/>
    </row>
    <row r="19" spans="1:18">
      <c r="A19" s="35" t="s">
        <v>33</v>
      </c>
      <c r="B19" s="42" t="s">
        <v>34</v>
      </c>
      <c r="C19" s="78"/>
      <c r="D19" s="51"/>
      <c r="E19" s="48" t="s">
        <v>35</v>
      </c>
      <c r="F19" s="47"/>
      <c r="G19" s="47"/>
      <c r="H19" s="47"/>
      <c r="I19" s="47"/>
      <c r="J19" s="47"/>
      <c r="K19" s="161">
        <v>0</v>
      </c>
      <c r="L19" s="139">
        <v>0</v>
      </c>
      <c r="M19" s="32">
        <v>0</v>
      </c>
      <c r="N19" s="61"/>
      <c r="O19" s="139">
        <v>142712</v>
      </c>
      <c r="P19" s="32">
        <v>142712</v>
      </c>
      <c r="Q19" s="97"/>
      <c r="R19" s="32"/>
    </row>
    <row r="20" spans="1:18">
      <c r="A20" s="35" t="s">
        <v>36</v>
      </c>
      <c r="B20" s="41" t="s">
        <v>37</v>
      </c>
      <c r="C20" s="82"/>
      <c r="D20" s="50"/>
      <c r="E20" s="48" t="s">
        <v>38</v>
      </c>
      <c r="F20" s="47"/>
      <c r="G20" s="47"/>
      <c r="H20" s="47"/>
      <c r="I20" s="47"/>
      <c r="J20" s="47"/>
      <c r="K20" s="161">
        <v>1450</v>
      </c>
      <c r="L20" s="139">
        <v>0</v>
      </c>
      <c r="M20" s="32">
        <v>1450</v>
      </c>
      <c r="N20" s="61"/>
      <c r="O20" s="139">
        <v>0</v>
      </c>
      <c r="P20" s="32">
        <v>1450</v>
      </c>
      <c r="Q20" s="97"/>
      <c r="R20" s="32"/>
    </row>
    <row r="21" spans="1:18">
      <c r="A21" s="35" t="s">
        <v>39</v>
      </c>
      <c r="B21" s="41" t="s">
        <v>40</v>
      </c>
      <c r="C21" s="82"/>
      <c r="D21" s="50"/>
      <c r="E21" s="48" t="s">
        <v>41</v>
      </c>
      <c r="F21" s="47"/>
      <c r="G21" s="47"/>
      <c r="H21" s="47"/>
      <c r="I21" s="47"/>
      <c r="J21" s="47"/>
      <c r="K21" s="161">
        <v>464486.5</v>
      </c>
      <c r="L21" s="139">
        <v>0</v>
      </c>
      <c r="M21" s="32">
        <v>464486.5</v>
      </c>
      <c r="N21" s="61"/>
      <c r="O21" s="139">
        <v>89112</v>
      </c>
      <c r="P21" s="32">
        <v>553599</v>
      </c>
      <c r="Q21" s="97"/>
      <c r="R21" s="32"/>
    </row>
    <row r="22" spans="1:18">
      <c r="A22" s="35" t="s">
        <v>42</v>
      </c>
      <c r="B22" s="41" t="s">
        <v>43</v>
      </c>
      <c r="C22" s="82"/>
      <c r="D22" s="50"/>
      <c r="E22" s="48" t="s">
        <v>44</v>
      </c>
      <c r="F22" s="47"/>
      <c r="G22" s="47"/>
      <c r="H22" s="47"/>
      <c r="I22" s="47"/>
      <c r="J22" s="47"/>
      <c r="K22" s="161">
        <v>25000</v>
      </c>
      <c r="L22" s="139">
        <v>0</v>
      </c>
      <c r="M22" s="32">
        <v>25000</v>
      </c>
      <c r="N22" s="61"/>
      <c r="O22" s="139">
        <v>0</v>
      </c>
      <c r="P22" s="32">
        <v>25000</v>
      </c>
      <c r="Q22" s="97"/>
      <c r="R22" s="32"/>
    </row>
    <row r="23" spans="1:18">
      <c r="A23" s="35" t="s">
        <v>45</v>
      </c>
      <c r="B23" s="41" t="s">
        <v>46</v>
      </c>
      <c r="C23" s="82"/>
      <c r="D23" s="50"/>
      <c r="E23" s="48" t="s">
        <v>47</v>
      </c>
      <c r="F23" s="47"/>
      <c r="G23" s="47"/>
      <c r="H23" s="47"/>
      <c r="I23" s="47"/>
      <c r="J23" s="47"/>
      <c r="K23" s="162">
        <v>0</v>
      </c>
      <c r="L23" s="144">
        <v>0</v>
      </c>
      <c r="M23" s="145">
        <v>0</v>
      </c>
      <c r="N23" s="61"/>
      <c r="O23" s="144">
        <v>20000</v>
      </c>
      <c r="P23" s="145">
        <v>20000</v>
      </c>
      <c r="Q23" s="97"/>
      <c r="R23" s="32"/>
    </row>
    <row r="24" spans="1:18" s="30" customFormat="1" ht="7.5" customHeight="1">
      <c r="A24" s="36"/>
      <c r="B24" s="43"/>
      <c r="C24" s="80"/>
      <c r="D24" s="333"/>
      <c r="E24" s="48"/>
      <c r="F24" s="48"/>
      <c r="G24" s="48"/>
      <c r="H24" s="48"/>
      <c r="I24" s="48"/>
      <c r="J24" s="48"/>
      <c r="K24" s="29"/>
      <c r="L24" s="55"/>
      <c r="M24" s="29"/>
      <c r="N24" s="52"/>
      <c r="O24" s="55"/>
      <c r="P24" s="55"/>
      <c r="Q24" s="55"/>
      <c r="R24" s="110"/>
    </row>
    <row r="25" spans="1:18">
      <c r="A25" s="35" t="s">
        <v>48</v>
      </c>
      <c r="B25" s="42"/>
      <c r="C25" s="78"/>
      <c r="D25" s="51"/>
      <c r="E25" s="46" t="s">
        <v>49</v>
      </c>
      <c r="F25" s="47"/>
      <c r="G25" s="47"/>
      <c r="H25" s="47"/>
      <c r="I25" s="47"/>
      <c r="J25" s="47"/>
      <c r="K25" s="163">
        <v>3602048.9099999997</v>
      </c>
      <c r="L25" s="146">
        <v>0</v>
      </c>
      <c r="M25" s="147">
        <v>3602049</v>
      </c>
      <c r="N25" s="62"/>
      <c r="O25" s="147">
        <v>7047296</v>
      </c>
      <c r="P25" s="147">
        <v>10649345</v>
      </c>
      <c r="Q25" s="61"/>
      <c r="R25" s="32"/>
    </row>
    <row r="26" spans="1:18" s="30" customFormat="1" ht="7.5" customHeight="1">
      <c r="A26" s="36"/>
      <c r="B26" s="43"/>
      <c r="C26" s="80"/>
      <c r="D26" s="333"/>
      <c r="E26" s="48"/>
      <c r="F26" s="48"/>
      <c r="G26" s="48"/>
      <c r="H26" s="48"/>
      <c r="I26" s="48"/>
      <c r="J26" s="48"/>
      <c r="K26" s="63"/>
      <c r="L26" s="67"/>
      <c r="M26" s="63"/>
      <c r="N26" s="63"/>
      <c r="O26" s="70"/>
      <c r="P26" s="70"/>
      <c r="Q26" s="70"/>
      <c r="R26" s="120"/>
    </row>
    <row r="27" spans="1:18">
      <c r="B27" s="42"/>
      <c r="C27" s="78"/>
      <c r="D27" s="333" t="s">
        <v>50</v>
      </c>
      <c r="E27" s="53"/>
      <c r="F27" s="54"/>
      <c r="G27" s="47"/>
      <c r="H27" s="47"/>
      <c r="I27" s="48"/>
      <c r="J27" s="48"/>
      <c r="K27" s="64"/>
      <c r="L27" s="67"/>
      <c r="M27" s="64"/>
      <c r="N27" s="64"/>
      <c r="O27" s="64"/>
      <c r="P27" s="64"/>
      <c r="Q27" s="64"/>
      <c r="R27" s="115"/>
    </row>
    <row r="28" spans="1:18">
      <c r="A28" s="35" t="s">
        <v>51</v>
      </c>
      <c r="B28" s="41" t="s">
        <v>18</v>
      </c>
      <c r="C28" s="82"/>
      <c r="D28" s="333"/>
      <c r="E28" s="48" t="s">
        <v>21</v>
      </c>
      <c r="F28" s="54"/>
      <c r="G28" s="47"/>
      <c r="H28" s="47"/>
      <c r="I28" s="47"/>
      <c r="J28" s="47"/>
      <c r="K28" s="161">
        <v>4660810.24</v>
      </c>
      <c r="L28" s="148">
        <v>0</v>
      </c>
      <c r="M28" s="32">
        <v>4660810.24</v>
      </c>
      <c r="N28" s="61"/>
      <c r="O28" s="139">
        <v>0</v>
      </c>
      <c r="P28" s="32">
        <v>4660810</v>
      </c>
      <c r="Q28" s="97"/>
      <c r="R28" s="32"/>
    </row>
    <row r="29" spans="1:18">
      <c r="A29" s="35" t="s">
        <v>52</v>
      </c>
      <c r="B29" s="42" t="s">
        <v>18</v>
      </c>
      <c r="C29" s="78"/>
      <c r="D29" s="333"/>
      <c r="E29" s="48" t="s">
        <v>23</v>
      </c>
      <c r="F29" s="54"/>
      <c r="G29" s="47"/>
      <c r="H29" s="47"/>
      <c r="I29" s="47"/>
      <c r="J29" s="47"/>
      <c r="K29" s="161">
        <v>0</v>
      </c>
      <c r="L29" s="139">
        <v>0</v>
      </c>
      <c r="M29" s="32">
        <v>0</v>
      </c>
      <c r="N29" s="61"/>
      <c r="O29" s="139">
        <v>0</v>
      </c>
      <c r="P29" s="32">
        <v>0</v>
      </c>
      <c r="Q29" s="97"/>
      <c r="R29" s="32"/>
    </row>
    <row r="30" spans="1:18">
      <c r="A30" s="35" t="s">
        <v>53</v>
      </c>
      <c r="B30" s="41" t="s">
        <v>18</v>
      </c>
      <c r="C30" s="82"/>
      <c r="D30" s="333"/>
      <c r="E30" s="48" t="s">
        <v>25</v>
      </c>
      <c r="F30" s="54"/>
      <c r="G30" s="47"/>
      <c r="H30" s="47"/>
      <c r="I30" s="47"/>
      <c r="J30" s="47"/>
      <c r="K30" s="161">
        <v>0</v>
      </c>
      <c r="L30" s="139">
        <v>0</v>
      </c>
      <c r="M30" s="32">
        <v>0</v>
      </c>
      <c r="N30" s="61"/>
      <c r="O30" s="139">
        <v>0</v>
      </c>
      <c r="P30" s="32">
        <v>0</v>
      </c>
      <c r="Q30" s="97"/>
      <c r="R30" s="32"/>
    </row>
    <row r="31" spans="1:18">
      <c r="A31" s="149" t="s">
        <v>205</v>
      </c>
      <c r="B31" s="41" t="s">
        <v>18</v>
      </c>
      <c r="C31" s="82"/>
      <c r="D31" s="333"/>
      <c r="E31" s="48" t="s">
        <v>41</v>
      </c>
      <c r="F31" s="54"/>
      <c r="G31" s="47"/>
      <c r="H31" s="47"/>
      <c r="I31" s="47"/>
      <c r="J31" s="47"/>
      <c r="K31" s="161">
        <v>0</v>
      </c>
      <c r="L31" s="139">
        <v>0</v>
      </c>
      <c r="M31" s="32">
        <v>0</v>
      </c>
      <c r="N31" s="61"/>
      <c r="O31" s="139">
        <v>0</v>
      </c>
      <c r="P31" s="32">
        <v>0</v>
      </c>
      <c r="Q31" s="97"/>
      <c r="R31" s="32"/>
    </row>
    <row r="32" spans="1:18">
      <c r="A32" s="35" t="s">
        <v>54</v>
      </c>
      <c r="B32" s="41" t="s">
        <v>18</v>
      </c>
      <c r="C32" s="82"/>
      <c r="D32" s="333"/>
      <c r="E32" s="48" t="s">
        <v>55</v>
      </c>
      <c r="F32" s="54"/>
      <c r="G32" s="47"/>
      <c r="H32" s="47"/>
      <c r="I32" s="47"/>
      <c r="J32" s="47"/>
      <c r="K32" s="161">
        <v>0</v>
      </c>
      <c r="L32" s="139">
        <v>0</v>
      </c>
      <c r="M32" s="32">
        <v>0</v>
      </c>
      <c r="N32" s="61"/>
      <c r="O32" s="139">
        <v>0</v>
      </c>
      <c r="P32" s="32">
        <v>0</v>
      </c>
      <c r="Q32" s="97"/>
      <c r="R32" s="32"/>
    </row>
    <row r="33" spans="1:18">
      <c r="A33" s="35" t="s">
        <v>56</v>
      </c>
      <c r="B33" s="42" t="s">
        <v>18</v>
      </c>
      <c r="C33" s="78"/>
      <c r="D33" s="333"/>
      <c r="E33" s="48" t="s">
        <v>57</v>
      </c>
      <c r="F33" s="54"/>
      <c r="G33" s="47"/>
      <c r="H33" s="47"/>
      <c r="I33" s="47"/>
      <c r="J33" s="47"/>
      <c r="K33" s="161">
        <v>20150114.370000001</v>
      </c>
      <c r="L33" s="139">
        <v>0</v>
      </c>
      <c r="M33" s="32">
        <v>20150114.370000001</v>
      </c>
      <c r="N33" s="61"/>
      <c r="O33" s="139">
        <v>5743184</v>
      </c>
      <c r="P33" s="32">
        <v>25893298</v>
      </c>
      <c r="Q33" s="97"/>
      <c r="R33" s="32"/>
    </row>
    <row r="34" spans="1:18">
      <c r="A34" s="35" t="s">
        <v>58</v>
      </c>
      <c r="B34" s="42" t="s">
        <v>18</v>
      </c>
      <c r="C34" s="78"/>
      <c r="D34" s="333"/>
      <c r="E34" s="48" t="s">
        <v>59</v>
      </c>
      <c r="F34" s="54"/>
      <c r="G34" s="47"/>
      <c r="H34" s="47"/>
      <c r="I34" s="47"/>
      <c r="J34" s="47"/>
      <c r="K34" s="161">
        <v>1723616.27</v>
      </c>
      <c r="L34" s="139">
        <v>0</v>
      </c>
      <c r="M34" s="32">
        <v>1723616.27</v>
      </c>
      <c r="N34" s="61"/>
      <c r="O34" s="139">
        <v>43774</v>
      </c>
      <c r="P34" s="32">
        <v>1767390</v>
      </c>
      <c r="Q34" s="97"/>
      <c r="R34" s="32"/>
    </row>
    <row r="35" spans="1:18">
      <c r="A35" s="35" t="s">
        <v>60</v>
      </c>
      <c r="B35" s="42" t="s">
        <v>61</v>
      </c>
      <c r="C35" s="78"/>
      <c r="D35" s="333"/>
      <c r="E35" s="48" t="s">
        <v>47</v>
      </c>
      <c r="F35" s="54"/>
      <c r="G35" s="47"/>
      <c r="H35" s="47"/>
      <c r="I35" s="47"/>
      <c r="J35" s="47"/>
      <c r="K35" s="162">
        <v>0</v>
      </c>
      <c r="L35" s="144">
        <v>0</v>
      </c>
      <c r="M35" s="145">
        <v>0</v>
      </c>
      <c r="N35" s="61"/>
      <c r="O35" s="144">
        <v>22850</v>
      </c>
      <c r="P35" s="145">
        <v>22850</v>
      </c>
      <c r="Q35" s="97"/>
      <c r="R35" s="32"/>
    </row>
    <row r="36" spans="1:18" s="30" customFormat="1" ht="7.5" customHeight="1">
      <c r="A36" s="36"/>
      <c r="B36" s="43"/>
      <c r="C36" s="80"/>
      <c r="D36" s="333"/>
      <c r="E36" s="48"/>
      <c r="F36" s="48"/>
      <c r="G36" s="48"/>
      <c r="H36" s="48"/>
      <c r="I36" s="48"/>
      <c r="J36" s="48"/>
      <c r="K36" s="161"/>
      <c r="L36" s="67"/>
      <c r="M36" s="32"/>
      <c r="N36" s="65"/>
      <c r="O36" s="61"/>
      <c r="P36" s="61"/>
      <c r="Q36" s="61"/>
      <c r="R36" s="32"/>
    </row>
    <row r="37" spans="1:18">
      <c r="A37" s="35" t="s">
        <v>62</v>
      </c>
      <c r="B37" s="42"/>
      <c r="C37" s="78"/>
      <c r="D37" s="335"/>
      <c r="E37" s="46" t="s">
        <v>63</v>
      </c>
      <c r="F37" s="54"/>
      <c r="G37" s="47"/>
      <c r="H37" s="47"/>
      <c r="I37" s="47"/>
      <c r="J37" s="47"/>
      <c r="K37" s="164">
        <v>26534540.879999999</v>
      </c>
      <c r="L37" s="146">
        <v>0</v>
      </c>
      <c r="M37" s="69">
        <v>26534541</v>
      </c>
      <c r="N37" s="61"/>
      <c r="O37" s="69">
        <v>5809808</v>
      </c>
      <c r="P37" s="69">
        <v>32344348</v>
      </c>
      <c r="Q37" s="61"/>
      <c r="R37" s="32"/>
    </row>
    <row r="38" spans="1:18" s="30" customFormat="1" ht="7.5" customHeight="1">
      <c r="A38" s="36"/>
      <c r="B38" s="43"/>
      <c r="C38" s="80"/>
      <c r="D38" s="333"/>
      <c r="E38" s="48"/>
      <c r="F38" s="48"/>
      <c r="G38" s="48"/>
      <c r="H38" s="48"/>
      <c r="I38" s="48"/>
      <c r="J38" s="48"/>
      <c r="K38" s="165"/>
      <c r="L38" s="143"/>
      <c r="M38" s="64"/>
      <c r="N38" s="66"/>
      <c r="O38" s="71"/>
      <c r="P38" s="71"/>
      <c r="Q38" s="71"/>
      <c r="R38" s="110"/>
    </row>
    <row r="39" spans="1:18" ht="13.5" thickBot="1">
      <c r="B39" s="42"/>
      <c r="C39" s="78"/>
      <c r="D39" s="335" t="s">
        <v>64</v>
      </c>
      <c r="E39" s="48"/>
      <c r="F39" s="54"/>
      <c r="G39" s="47"/>
      <c r="H39" s="47"/>
      <c r="I39" s="47"/>
      <c r="J39" s="47"/>
      <c r="K39" s="166">
        <v>30136589.789999999</v>
      </c>
      <c r="L39" s="150">
        <v>0</v>
      </c>
      <c r="M39" s="94">
        <v>30136590</v>
      </c>
      <c r="N39" s="67"/>
      <c r="O39" s="17">
        <v>12857104</v>
      </c>
      <c r="P39" s="17">
        <v>42993693</v>
      </c>
      <c r="Q39" s="88"/>
      <c r="R39" s="116"/>
    </row>
    <row r="40" spans="1:18" ht="13.5" thickTop="1">
      <c r="B40" s="42"/>
      <c r="C40" s="78"/>
      <c r="D40" s="335"/>
      <c r="E40" s="48"/>
      <c r="F40" s="54"/>
      <c r="G40" s="47"/>
      <c r="H40" s="47"/>
      <c r="I40" s="47"/>
      <c r="J40" s="47"/>
      <c r="K40" s="126"/>
      <c r="L40" s="48"/>
      <c r="M40" s="126"/>
      <c r="N40" s="67"/>
      <c r="O40" s="127"/>
      <c r="P40" s="127"/>
      <c r="Q40" s="88"/>
      <c r="R40" s="116"/>
    </row>
    <row r="41" spans="1:18">
      <c r="B41" s="42"/>
      <c r="C41" s="78"/>
      <c r="D41" s="332" t="s">
        <v>65</v>
      </c>
      <c r="E41" s="130"/>
      <c r="F41" s="131"/>
      <c r="G41" s="27"/>
      <c r="H41" s="27"/>
      <c r="I41" s="27"/>
      <c r="J41" s="27"/>
      <c r="K41" s="132"/>
      <c r="L41" s="130"/>
      <c r="M41" s="132"/>
      <c r="N41" s="133"/>
      <c r="O41" s="132"/>
      <c r="P41" s="127"/>
      <c r="Q41" s="88"/>
      <c r="R41" s="116"/>
    </row>
    <row r="42" spans="1:18">
      <c r="B42" s="42"/>
      <c r="C42" s="78"/>
      <c r="D42" s="336" t="s">
        <v>66</v>
      </c>
      <c r="E42" s="130"/>
      <c r="F42" s="131"/>
      <c r="G42" s="27"/>
      <c r="H42" s="27"/>
      <c r="I42" s="27"/>
      <c r="J42" s="27"/>
      <c r="K42" s="161">
        <v>0</v>
      </c>
      <c r="L42" s="138">
        <v>0</v>
      </c>
      <c r="M42" s="32">
        <v>0</v>
      </c>
      <c r="N42" s="61"/>
      <c r="O42" s="139">
        <v>0</v>
      </c>
      <c r="P42" s="32">
        <v>0</v>
      </c>
      <c r="Q42" s="88"/>
      <c r="R42" s="116"/>
    </row>
    <row r="43" spans="1:18" ht="13.5" customHeight="1">
      <c r="A43" s="35" t="s">
        <v>184</v>
      </c>
      <c r="B43" s="42" t="s">
        <v>185</v>
      </c>
      <c r="C43" s="78"/>
      <c r="D43" s="336" t="s">
        <v>177</v>
      </c>
      <c r="E43" s="130"/>
      <c r="F43" s="131"/>
      <c r="G43" s="27"/>
      <c r="H43" s="27"/>
      <c r="I43" s="27"/>
      <c r="J43" s="27"/>
      <c r="K43" s="161">
        <v>2374160</v>
      </c>
      <c r="L43" s="138">
        <v>0</v>
      </c>
      <c r="M43" s="32">
        <v>2374160</v>
      </c>
      <c r="N43" s="61"/>
      <c r="O43" s="139">
        <v>0</v>
      </c>
      <c r="P43" s="32">
        <v>2374160</v>
      </c>
      <c r="Q43" s="88"/>
      <c r="R43" s="116"/>
    </row>
    <row r="44" spans="1:18">
      <c r="A44" s="35" t="s">
        <v>186</v>
      </c>
      <c r="B44" s="42" t="s">
        <v>187</v>
      </c>
      <c r="C44" s="78"/>
      <c r="D44" s="336" t="s">
        <v>178</v>
      </c>
      <c r="E44" s="130"/>
      <c r="F44" s="131"/>
      <c r="G44" s="27"/>
      <c r="H44" s="27"/>
      <c r="I44" s="27"/>
      <c r="J44" s="27"/>
      <c r="K44" s="161">
        <v>465526</v>
      </c>
      <c r="L44" s="138">
        <v>0</v>
      </c>
      <c r="M44" s="32">
        <v>465526</v>
      </c>
      <c r="N44" s="61"/>
      <c r="O44" s="139">
        <v>0</v>
      </c>
      <c r="P44" s="32">
        <v>465526</v>
      </c>
      <c r="Q44" s="88"/>
      <c r="R44" s="116"/>
    </row>
    <row r="45" spans="1:18">
      <c r="A45" s="35" t="s">
        <v>237</v>
      </c>
      <c r="B45" s="42" t="s">
        <v>238</v>
      </c>
      <c r="C45" s="78"/>
      <c r="D45" s="337" t="s">
        <v>239</v>
      </c>
      <c r="E45" s="167"/>
      <c r="F45" s="168"/>
      <c r="G45" s="169"/>
      <c r="H45" s="169"/>
      <c r="I45" s="169"/>
      <c r="J45" s="170"/>
      <c r="K45" s="161">
        <v>25494</v>
      </c>
      <c r="L45" s="138">
        <v>0</v>
      </c>
      <c r="M45" s="32">
        <v>25494</v>
      </c>
      <c r="N45" s="61"/>
      <c r="O45" s="139">
        <v>0</v>
      </c>
      <c r="P45" s="32">
        <v>25494</v>
      </c>
      <c r="Q45" s="88"/>
      <c r="R45" s="116"/>
    </row>
    <row r="46" spans="1:18">
      <c r="B46" s="42"/>
      <c r="C46" s="78"/>
      <c r="D46" s="336" t="s">
        <v>67</v>
      </c>
      <c r="E46" s="130"/>
      <c r="F46" s="130"/>
      <c r="G46" s="130"/>
      <c r="H46" s="130"/>
      <c r="I46" s="130"/>
      <c r="J46" s="130"/>
      <c r="K46" s="162">
        <v>0</v>
      </c>
      <c r="L46" s="151">
        <v>0</v>
      </c>
      <c r="M46" s="145">
        <v>0</v>
      </c>
      <c r="N46" s="61"/>
      <c r="O46" s="144">
        <v>0</v>
      </c>
      <c r="P46" s="145">
        <v>0</v>
      </c>
      <c r="Q46" s="88"/>
      <c r="R46" s="116"/>
    </row>
    <row r="47" spans="1:18">
      <c r="B47" s="42"/>
      <c r="C47" s="78"/>
      <c r="D47" s="332"/>
      <c r="E47" s="130"/>
      <c r="F47" s="131"/>
      <c r="G47" s="27"/>
      <c r="H47" s="27"/>
      <c r="I47" s="27"/>
      <c r="J47" s="27"/>
      <c r="K47" s="111"/>
      <c r="L47" s="152"/>
      <c r="M47" s="132"/>
      <c r="N47" s="133"/>
      <c r="O47" s="132"/>
      <c r="P47" s="61"/>
      <c r="Q47" s="88"/>
      <c r="R47" s="116"/>
    </row>
    <row r="48" spans="1:18" ht="13.5" thickBot="1">
      <c r="B48" s="42"/>
      <c r="C48" s="78"/>
      <c r="D48" s="332" t="s">
        <v>68</v>
      </c>
      <c r="E48" s="130"/>
      <c r="F48" s="131"/>
      <c r="G48" s="27"/>
      <c r="H48" s="27"/>
      <c r="I48" s="27"/>
      <c r="J48" s="27"/>
      <c r="K48" s="171">
        <v>2865180</v>
      </c>
      <c r="L48" s="153">
        <v>0</v>
      </c>
      <c r="M48" s="134">
        <v>2865180</v>
      </c>
      <c r="N48" s="133"/>
      <c r="O48" s="134">
        <v>0</v>
      </c>
      <c r="P48" s="134">
        <v>2865180</v>
      </c>
      <c r="Q48" s="88"/>
      <c r="R48" s="116"/>
    </row>
    <row r="49" spans="1:18" s="30" customFormat="1" ht="14.25" thickTop="1" thickBot="1">
      <c r="A49" s="36"/>
      <c r="B49" s="43"/>
      <c r="C49" s="80"/>
      <c r="D49" s="332" t="s">
        <v>69</v>
      </c>
      <c r="E49" s="130"/>
      <c r="F49" s="131"/>
      <c r="G49" s="27"/>
      <c r="H49" s="27"/>
      <c r="I49" s="27"/>
      <c r="J49" s="27"/>
      <c r="K49" s="171">
        <v>33001769.789999999</v>
      </c>
      <c r="L49" s="153">
        <v>0</v>
      </c>
      <c r="M49" s="134">
        <v>33001770</v>
      </c>
      <c r="N49" s="133"/>
      <c r="O49" s="134">
        <v>12857104</v>
      </c>
      <c r="P49" s="17">
        <v>45858873</v>
      </c>
      <c r="Q49" s="71"/>
      <c r="R49" s="110"/>
    </row>
    <row r="50" spans="1:18" s="30" customFormat="1" ht="13.5" thickTop="1">
      <c r="A50" s="36"/>
      <c r="B50" s="43"/>
      <c r="C50" s="80"/>
      <c r="D50" s="333"/>
      <c r="E50" s="48"/>
      <c r="F50" s="48"/>
      <c r="G50" s="48"/>
      <c r="H50" s="48"/>
      <c r="I50" s="48"/>
      <c r="J50" s="48"/>
      <c r="K50" s="66"/>
      <c r="L50" s="52"/>
      <c r="M50" s="66"/>
      <c r="N50" s="66"/>
      <c r="O50" s="71"/>
      <c r="P50" s="71"/>
      <c r="Q50" s="71"/>
      <c r="R50" s="110"/>
    </row>
    <row r="51" spans="1:18">
      <c r="B51" s="42"/>
      <c r="C51" s="78"/>
      <c r="D51" s="335" t="s">
        <v>70</v>
      </c>
      <c r="E51" s="48"/>
      <c r="F51" s="48"/>
      <c r="G51" s="48"/>
      <c r="H51" s="48"/>
      <c r="I51" s="48"/>
      <c r="J51" s="48"/>
      <c r="K51" s="68"/>
      <c r="L51" s="48"/>
      <c r="M51" s="68"/>
      <c r="N51" s="68"/>
      <c r="O51" s="68"/>
      <c r="P51" s="68"/>
      <c r="Q51" s="68"/>
      <c r="R51" s="121"/>
    </row>
    <row r="52" spans="1:18">
      <c r="B52" s="44"/>
      <c r="C52" s="90"/>
      <c r="D52" s="333" t="s">
        <v>71</v>
      </c>
      <c r="E52" s="48"/>
      <c r="F52" s="48"/>
      <c r="G52" s="48"/>
      <c r="H52" s="48"/>
      <c r="I52" s="48"/>
      <c r="J52" s="48"/>
      <c r="K52" s="33"/>
      <c r="L52" s="48"/>
      <c r="M52" s="33"/>
      <c r="N52" s="68"/>
      <c r="O52" s="68"/>
      <c r="P52" s="68"/>
      <c r="Q52" s="68"/>
      <c r="R52" s="121"/>
    </row>
    <row r="53" spans="1:18">
      <c r="A53" s="35" t="s">
        <v>72</v>
      </c>
      <c r="B53" s="42" t="s">
        <v>73</v>
      </c>
      <c r="C53" s="78"/>
      <c r="D53" s="333"/>
      <c r="E53" s="48" t="s">
        <v>74</v>
      </c>
      <c r="F53" s="48"/>
      <c r="G53" s="48"/>
      <c r="H53" s="48"/>
      <c r="I53" s="48"/>
      <c r="J53" s="48"/>
      <c r="K53" s="172">
        <v>174271.22</v>
      </c>
      <c r="L53" s="138">
        <v>0</v>
      </c>
      <c r="M53" s="154">
        <v>174271.22</v>
      </c>
      <c r="N53" s="143"/>
      <c r="O53" s="141">
        <v>153524</v>
      </c>
      <c r="P53" s="32">
        <v>327795</v>
      </c>
      <c r="Q53" s="81"/>
      <c r="R53" s="124"/>
    </row>
    <row r="54" spans="1:18">
      <c r="A54" s="35" t="s">
        <v>75</v>
      </c>
      <c r="B54" s="42" t="s">
        <v>76</v>
      </c>
      <c r="C54" s="78"/>
      <c r="D54" s="333"/>
      <c r="E54" s="48" t="s">
        <v>77</v>
      </c>
      <c r="F54" s="48"/>
      <c r="G54" s="48"/>
      <c r="H54" s="48"/>
      <c r="I54" s="48"/>
      <c r="J54" s="48"/>
      <c r="K54" s="161">
        <v>0</v>
      </c>
      <c r="L54" s="138">
        <v>0</v>
      </c>
      <c r="M54" s="32">
        <v>0</v>
      </c>
      <c r="N54" s="62"/>
      <c r="O54" s="139">
        <v>242229</v>
      </c>
      <c r="P54" s="32">
        <v>242229</v>
      </c>
      <c r="Q54" s="97"/>
      <c r="R54" s="32"/>
    </row>
    <row r="55" spans="1:18">
      <c r="A55" s="35" t="s">
        <v>78</v>
      </c>
      <c r="B55" s="42" t="s">
        <v>79</v>
      </c>
      <c r="C55" s="78"/>
      <c r="D55" s="333"/>
      <c r="E55" s="48" t="s">
        <v>80</v>
      </c>
      <c r="F55" s="48"/>
      <c r="G55" s="48"/>
      <c r="H55" s="48"/>
      <c r="I55" s="48"/>
      <c r="J55" s="48"/>
      <c r="K55" s="161">
        <v>600257.26</v>
      </c>
      <c r="L55" s="138">
        <v>0</v>
      </c>
      <c r="M55" s="32">
        <v>600257.26</v>
      </c>
      <c r="N55" s="62"/>
      <c r="O55" s="139">
        <v>0</v>
      </c>
      <c r="P55" s="32">
        <v>600257</v>
      </c>
      <c r="Q55" s="97"/>
      <c r="R55" s="32"/>
    </row>
    <row r="56" spans="1:18">
      <c r="A56" s="35" t="s">
        <v>81</v>
      </c>
      <c r="B56" s="42" t="s">
        <v>82</v>
      </c>
      <c r="C56" s="78"/>
      <c r="D56" s="333"/>
      <c r="E56" s="48" t="s">
        <v>83</v>
      </c>
      <c r="F56" s="48"/>
      <c r="G56" s="48"/>
      <c r="H56" s="48"/>
      <c r="I56" s="48"/>
      <c r="J56" s="48"/>
      <c r="K56" s="161">
        <v>0</v>
      </c>
      <c r="L56" s="138">
        <v>0</v>
      </c>
      <c r="M56" s="32">
        <v>0</v>
      </c>
      <c r="N56" s="62"/>
      <c r="O56" s="139">
        <v>0</v>
      </c>
      <c r="P56" s="32">
        <v>0</v>
      </c>
      <c r="Q56" s="97"/>
      <c r="R56" s="32"/>
    </row>
    <row r="57" spans="1:18">
      <c r="A57" s="35" t="s">
        <v>84</v>
      </c>
      <c r="B57" s="42" t="s">
        <v>85</v>
      </c>
      <c r="C57" s="78"/>
      <c r="D57" s="333"/>
      <c r="E57" s="48" t="s">
        <v>86</v>
      </c>
      <c r="F57" s="48"/>
      <c r="G57" s="48"/>
      <c r="H57" s="48"/>
      <c r="I57" s="48"/>
      <c r="J57" s="48"/>
      <c r="K57" s="161">
        <v>0</v>
      </c>
      <c r="L57" s="138">
        <v>0</v>
      </c>
      <c r="M57" s="32">
        <v>0</v>
      </c>
      <c r="N57" s="62"/>
      <c r="O57" s="139">
        <v>0</v>
      </c>
      <c r="P57" s="32">
        <v>0</v>
      </c>
      <c r="Q57" s="97"/>
      <c r="R57" s="32"/>
    </row>
    <row r="58" spans="1:18">
      <c r="A58" s="35" t="s">
        <v>87</v>
      </c>
      <c r="B58" s="42" t="s">
        <v>88</v>
      </c>
      <c r="C58" s="78"/>
      <c r="D58" s="333"/>
      <c r="E58" s="48" t="s">
        <v>89</v>
      </c>
      <c r="F58" s="48"/>
      <c r="G58" s="48"/>
      <c r="H58" s="48"/>
      <c r="I58" s="48"/>
      <c r="J58" s="48"/>
      <c r="K58" s="161">
        <v>0</v>
      </c>
      <c r="L58" s="138">
        <v>0</v>
      </c>
      <c r="M58" s="32">
        <v>0</v>
      </c>
      <c r="N58" s="62"/>
      <c r="O58" s="139">
        <v>210572</v>
      </c>
      <c r="P58" s="32">
        <v>210572</v>
      </c>
      <c r="Q58" s="97"/>
      <c r="R58" s="32"/>
    </row>
    <row r="59" spans="1:18">
      <c r="A59" s="35" t="s">
        <v>90</v>
      </c>
      <c r="B59" s="42" t="s">
        <v>91</v>
      </c>
      <c r="C59" s="78"/>
      <c r="D59" s="333"/>
      <c r="E59" s="130" t="s">
        <v>92</v>
      </c>
      <c r="F59" s="130"/>
      <c r="G59" s="130"/>
      <c r="H59" s="48"/>
      <c r="I59" s="48"/>
      <c r="J59" s="48"/>
      <c r="K59" s="161">
        <v>10515.44</v>
      </c>
      <c r="L59" s="138">
        <v>0</v>
      </c>
      <c r="M59" s="32">
        <v>10515.44</v>
      </c>
      <c r="N59" s="62"/>
      <c r="O59" s="139">
        <v>0</v>
      </c>
      <c r="P59" s="32">
        <v>10515</v>
      </c>
      <c r="Q59" s="97"/>
      <c r="R59" s="32"/>
    </row>
    <row r="60" spans="1:18">
      <c r="A60" s="35" t="s">
        <v>93</v>
      </c>
      <c r="B60" s="42" t="s">
        <v>94</v>
      </c>
      <c r="C60" s="78"/>
      <c r="D60" s="333"/>
      <c r="E60" s="48" t="s">
        <v>95</v>
      </c>
      <c r="F60" s="48"/>
      <c r="G60" s="48"/>
      <c r="H60" s="48"/>
      <c r="I60" s="48"/>
      <c r="J60" s="48"/>
      <c r="K60" s="161">
        <v>0</v>
      </c>
      <c r="L60" s="138">
        <v>0</v>
      </c>
      <c r="M60" s="32">
        <v>0</v>
      </c>
      <c r="N60" s="62"/>
      <c r="O60" s="139">
        <v>0</v>
      </c>
      <c r="P60" s="32">
        <v>0</v>
      </c>
      <c r="Q60" s="97"/>
      <c r="R60" s="32"/>
    </row>
    <row r="61" spans="1:18">
      <c r="A61" s="35" t="s">
        <v>96</v>
      </c>
      <c r="B61" s="42">
        <v>33100</v>
      </c>
      <c r="C61" s="78"/>
      <c r="D61" s="333"/>
      <c r="E61" s="48" t="s">
        <v>97</v>
      </c>
      <c r="F61" s="48"/>
      <c r="G61" s="48"/>
      <c r="H61" s="48"/>
      <c r="I61" s="48"/>
      <c r="J61" s="48"/>
      <c r="K61" s="161">
        <v>145954.9</v>
      </c>
      <c r="L61" s="138">
        <v>0</v>
      </c>
      <c r="M61" s="32">
        <v>145954.9</v>
      </c>
      <c r="N61" s="62"/>
      <c r="O61" s="139">
        <v>27750</v>
      </c>
      <c r="P61" s="32">
        <v>173705</v>
      </c>
      <c r="Q61" s="97"/>
      <c r="R61" s="32"/>
    </row>
    <row r="62" spans="1:18">
      <c r="B62" s="42"/>
      <c r="C62" s="78"/>
      <c r="D62" s="333"/>
      <c r="E62" s="48" t="s">
        <v>98</v>
      </c>
      <c r="F62" s="48"/>
      <c r="G62" s="48"/>
      <c r="H62" s="48"/>
      <c r="I62" s="48"/>
      <c r="J62" s="48"/>
      <c r="K62" s="161"/>
      <c r="L62" s="138">
        <v>0</v>
      </c>
      <c r="M62" s="32">
        <v>0</v>
      </c>
      <c r="N62" s="62"/>
      <c r="O62" s="32"/>
      <c r="P62" s="32"/>
      <c r="Q62" s="61"/>
      <c r="R62" s="32"/>
    </row>
    <row r="63" spans="1:18">
      <c r="A63" s="35" t="s">
        <v>99</v>
      </c>
      <c r="B63" s="42" t="s">
        <v>100</v>
      </c>
      <c r="C63" s="78"/>
      <c r="D63" s="333"/>
      <c r="E63" s="48"/>
      <c r="F63" s="48" t="s">
        <v>101</v>
      </c>
      <c r="G63" s="48"/>
      <c r="H63" s="48"/>
      <c r="I63" s="48"/>
      <c r="J63" s="48"/>
      <c r="K63" s="161">
        <v>0</v>
      </c>
      <c r="L63" s="138">
        <v>0</v>
      </c>
      <c r="M63" s="32">
        <v>0</v>
      </c>
      <c r="N63" s="62"/>
      <c r="O63" s="139">
        <v>8176196</v>
      </c>
      <c r="P63" s="32">
        <v>8176196</v>
      </c>
      <c r="Q63" s="97"/>
      <c r="R63" s="32"/>
    </row>
    <row r="64" spans="1:18">
      <c r="A64" s="35" t="s">
        <v>102</v>
      </c>
      <c r="B64" s="42" t="s">
        <v>103</v>
      </c>
      <c r="C64" s="78"/>
      <c r="D64" s="333"/>
      <c r="E64" s="48"/>
      <c r="F64" s="48" t="s">
        <v>104</v>
      </c>
      <c r="G64" s="48"/>
      <c r="H64" s="48"/>
      <c r="I64" s="48"/>
      <c r="J64" s="48"/>
      <c r="K64" s="161">
        <v>0</v>
      </c>
      <c r="L64" s="138">
        <v>0</v>
      </c>
      <c r="M64" s="32">
        <v>0</v>
      </c>
      <c r="N64" s="62"/>
      <c r="O64" s="139">
        <v>0</v>
      </c>
      <c r="P64" s="32">
        <v>0</v>
      </c>
      <c r="Q64" s="97"/>
      <c r="R64" s="32"/>
    </row>
    <row r="65" spans="1:18">
      <c r="A65" s="35" t="s">
        <v>105</v>
      </c>
      <c r="B65" s="42" t="s">
        <v>106</v>
      </c>
      <c r="C65" s="78"/>
      <c r="D65" s="333"/>
      <c r="E65" s="48"/>
      <c r="F65" s="48" t="s">
        <v>107</v>
      </c>
      <c r="G65" s="48"/>
      <c r="H65" s="48"/>
      <c r="I65" s="48"/>
      <c r="J65" s="48"/>
      <c r="K65" s="161">
        <v>0</v>
      </c>
      <c r="L65" s="138">
        <v>0</v>
      </c>
      <c r="M65" s="32">
        <v>0</v>
      </c>
      <c r="N65" s="62"/>
      <c r="O65" s="139">
        <v>0</v>
      </c>
      <c r="P65" s="32">
        <v>0</v>
      </c>
      <c r="Q65" s="97"/>
      <c r="R65" s="32"/>
    </row>
    <row r="66" spans="1:18">
      <c r="A66" s="35" t="s">
        <v>108</v>
      </c>
      <c r="B66" s="42" t="s">
        <v>109</v>
      </c>
      <c r="C66" s="78"/>
      <c r="D66" s="333"/>
      <c r="E66" s="48"/>
      <c r="F66" s="48" t="s">
        <v>110</v>
      </c>
      <c r="G66" s="48"/>
      <c r="H66" s="48"/>
      <c r="I66" s="48"/>
      <c r="J66" s="48"/>
      <c r="K66" s="161">
        <v>17755.04</v>
      </c>
      <c r="L66" s="138">
        <v>0</v>
      </c>
      <c r="M66" s="32">
        <v>17755.04</v>
      </c>
      <c r="N66" s="62"/>
      <c r="O66" s="139">
        <v>0</v>
      </c>
      <c r="P66" s="32">
        <v>17755</v>
      </c>
      <c r="Q66" s="97"/>
      <c r="R66" s="32"/>
    </row>
    <row r="67" spans="1:18">
      <c r="A67" s="35" t="s">
        <v>111</v>
      </c>
      <c r="B67" s="42" t="s">
        <v>103</v>
      </c>
      <c r="C67" s="78"/>
      <c r="D67" s="333"/>
      <c r="E67" s="48"/>
      <c r="F67" s="48" t="s">
        <v>112</v>
      </c>
      <c r="G67" s="48"/>
      <c r="H67" s="48"/>
      <c r="I67" s="48"/>
      <c r="J67" s="48"/>
      <c r="K67" s="161">
        <v>0</v>
      </c>
      <c r="L67" s="138">
        <v>0</v>
      </c>
      <c r="M67" s="32">
        <v>0</v>
      </c>
      <c r="N67" s="62"/>
      <c r="O67" s="139">
        <v>0</v>
      </c>
      <c r="P67" s="32">
        <v>0</v>
      </c>
      <c r="Q67" s="97"/>
      <c r="R67" s="32"/>
    </row>
    <row r="68" spans="1:18">
      <c r="A68" s="35" t="s">
        <v>113</v>
      </c>
      <c r="B68" s="42" t="s">
        <v>114</v>
      </c>
      <c r="C68" s="78"/>
      <c r="D68" s="333"/>
      <c r="E68" s="48"/>
      <c r="F68" s="48" t="s">
        <v>115</v>
      </c>
      <c r="G68" s="48"/>
      <c r="H68" s="48"/>
      <c r="I68" s="48"/>
      <c r="J68" s="48"/>
      <c r="K68" s="161">
        <v>21236.21</v>
      </c>
      <c r="L68" s="138">
        <v>0</v>
      </c>
      <c r="M68" s="32">
        <v>21236.21</v>
      </c>
      <c r="N68" s="65"/>
      <c r="O68" s="139">
        <v>0</v>
      </c>
      <c r="P68" s="32">
        <v>21236</v>
      </c>
      <c r="Q68" s="97"/>
      <c r="R68" s="32"/>
    </row>
    <row r="69" spans="1:18">
      <c r="A69" s="35" t="s">
        <v>188</v>
      </c>
      <c r="B69" s="42" t="s">
        <v>189</v>
      </c>
      <c r="C69" s="78"/>
      <c r="D69" s="333"/>
      <c r="E69" s="48"/>
      <c r="F69" s="48" t="s">
        <v>179</v>
      </c>
      <c r="G69" s="48"/>
      <c r="H69" s="48"/>
      <c r="I69" s="48"/>
      <c r="J69" s="48"/>
      <c r="K69" s="161">
        <v>0</v>
      </c>
      <c r="L69" s="138">
        <v>0</v>
      </c>
      <c r="M69" s="32">
        <v>0</v>
      </c>
      <c r="N69" s="65"/>
      <c r="O69" s="139">
        <v>0</v>
      </c>
      <c r="P69" s="32">
        <v>0</v>
      </c>
      <c r="Q69" s="97"/>
      <c r="R69" s="32"/>
    </row>
    <row r="70" spans="1:18">
      <c r="A70" s="35" t="s">
        <v>190</v>
      </c>
      <c r="B70" s="42" t="s">
        <v>191</v>
      </c>
      <c r="C70" s="78"/>
      <c r="D70" s="333"/>
      <c r="E70" s="48"/>
      <c r="F70" s="48" t="s">
        <v>180</v>
      </c>
      <c r="G70" s="48"/>
      <c r="H70" s="48"/>
      <c r="I70" s="48"/>
      <c r="J70" s="48"/>
      <c r="K70" s="161">
        <v>49889</v>
      </c>
      <c r="L70" s="138">
        <v>0</v>
      </c>
      <c r="M70" s="32">
        <v>49889</v>
      </c>
      <c r="N70" s="65"/>
      <c r="O70" s="139">
        <v>0</v>
      </c>
      <c r="P70" s="32">
        <v>49889</v>
      </c>
      <c r="Q70" s="97"/>
      <c r="R70" s="32"/>
    </row>
    <row r="71" spans="1:18">
      <c r="A71" s="35" t="s">
        <v>240</v>
      </c>
      <c r="B71" s="42" t="s">
        <v>241</v>
      </c>
      <c r="C71" s="78"/>
      <c r="D71" s="333"/>
      <c r="E71" s="48"/>
      <c r="F71" s="167" t="s">
        <v>242</v>
      </c>
      <c r="G71" s="167"/>
      <c r="H71" s="167"/>
      <c r="I71" s="167"/>
      <c r="J71" s="173"/>
      <c r="K71" s="161">
        <v>25494</v>
      </c>
      <c r="L71" s="138">
        <v>0</v>
      </c>
      <c r="M71" s="32">
        <v>25494</v>
      </c>
      <c r="N71" s="65"/>
      <c r="O71" s="139">
        <v>0</v>
      </c>
      <c r="P71" s="32">
        <v>25494</v>
      </c>
      <c r="Q71" s="97"/>
      <c r="R71" s="32"/>
    </row>
    <row r="72" spans="1:18">
      <c r="A72" s="35" t="s">
        <v>116</v>
      </c>
      <c r="B72" s="42" t="s">
        <v>103</v>
      </c>
      <c r="C72" s="78"/>
      <c r="D72" s="333"/>
      <c r="E72" s="48"/>
      <c r="F72" s="155" t="s">
        <v>117</v>
      </c>
      <c r="G72" s="155"/>
      <c r="H72" s="155"/>
      <c r="I72" s="48"/>
      <c r="J72" s="48"/>
      <c r="K72" s="162">
        <v>0</v>
      </c>
      <c r="L72" s="151">
        <v>0</v>
      </c>
      <c r="M72" s="145">
        <v>0</v>
      </c>
      <c r="N72" s="62"/>
      <c r="O72" s="144">
        <v>0</v>
      </c>
      <c r="P72" s="145">
        <v>0</v>
      </c>
      <c r="Q72" s="97"/>
      <c r="R72" s="32"/>
    </row>
    <row r="73" spans="1:18" s="30" customFormat="1" ht="7.5" customHeight="1">
      <c r="A73" s="36"/>
      <c r="B73" s="43"/>
      <c r="C73" s="80"/>
      <c r="D73" s="333"/>
      <c r="E73" s="48"/>
      <c r="F73" s="48"/>
      <c r="G73" s="48"/>
      <c r="H73" s="48"/>
      <c r="I73" s="48"/>
      <c r="J73" s="48"/>
      <c r="K73" s="52"/>
      <c r="L73" s="157"/>
      <c r="M73" s="52"/>
      <c r="N73" s="52"/>
      <c r="O73" s="55"/>
      <c r="P73" s="55"/>
      <c r="Q73" s="55"/>
      <c r="R73" s="110"/>
    </row>
    <row r="74" spans="1:18" ht="13.5" thickBot="1">
      <c r="A74" s="35" t="s">
        <v>118</v>
      </c>
      <c r="B74" s="42"/>
      <c r="C74" s="78"/>
      <c r="D74" s="333"/>
      <c r="E74" s="46" t="s">
        <v>119</v>
      </c>
      <c r="F74" s="48"/>
      <c r="G74" s="48"/>
      <c r="H74" s="48"/>
      <c r="I74" s="48"/>
      <c r="J74" s="48"/>
      <c r="K74" s="174">
        <v>1045373.07</v>
      </c>
      <c r="L74" s="158">
        <v>0</v>
      </c>
      <c r="M74" s="17">
        <v>1045373</v>
      </c>
      <c r="N74" s="62"/>
      <c r="O74" s="17">
        <v>8810271</v>
      </c>
      <c r="P74" s="17">
        <v>9855643</v>
      </c>
      <c r="Q74" s="61"/>
      <c r="R74" s="32"/>
    </row>
    <row r="75" spans="1:18" s="30" customFormat="1" ht="13.5" thickTop="1">
      <c r="A75" s="36"/>
      <c r="B75" s="43"/>
      <c r="C75" s="80"/>
      <c r="D75" s="333"/>
      <c r="E75" s="48"/>
      <c r="F75" s="48"/>
      <c r="G75" s="48"/>
      <c r="H75" s="48"/>
      <c r="I75" s="48"/>
      <c r="J75" s="48"/>
      <c r="K75" s="48"/>
      <c r="L75" s="52"/>
      <c r="M75" s="52"/>
      <c r="N75" s="52"/>
      <c r="O75" s="55"/>
      <c r="P75" s="55"/>
      <c r="Q75" s="55"/>
      <c r="R75" s="110"/>
    </row>
    <row r="76" spans="1:18">
      <c r="B76" s="42"/>
      <c r="C76" s="78"/>
      <c r="D76" s="321" t="s">
        <v>229</v>
      </c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107"/>
    </row>
    <row r="77" spans="1:18">
      <c r="B77" s="42"/>
      <c r="C77" s="78"/>
      <c r="D77" s="321" t="s">
        <v>3</v>
      </c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107"/>
    </row>
    <row r="78" spans="1:18">
      <c r="B78" s="42"/>
      <c r="C78" s="78"/>
      <c r="D78" s="321" t="s">
        <v>120</v>
      </c>
      <c r="E78" s="299"/>
      <c r="F78" s="299"/>
      <c r="G78" s="299"/>
      <c r="H78" s="299"/>
      <c r="I78" s="299"/>
      <c r="J78" s="299"/>
      <c r="K78" s="299"/>
      <c r="L78" s="299"/>
      <c r="M78" s="299"/>
      <c r="N78" s="299"/>
      <c r="O78" s="299"/>
      <c r="P78" s="299"/>
      <c r="Q78" s="299"/>
      <c r="R78" s="107"/>
    </row>
    <row r="79" spans="1:18">
      <c r="B79" s="42"/>
      <c r="C79" s="78"/>
      <c r="D79" s="320">
        <v>43281</v>
      </c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0"/>
      <c r="P79" s="300"/>
      <c r="Q79" s="87"/>
      <c r="R79" s="122"/>
    </row>
    <row r="80" spans="1:18" s="30" customFormat="1" ht="9" customHeight="1">
      <c r="A80" s="36"/>
      <c r="B80" s="43"/>
      <c r="C80" s="80"/>
      <c r="D80" s="333"/>
      <c r="E80" s="48"/>
      <c r="F80" s="48"/>
      <c r="G80" s="48"/>
      <c r="H80" s="48"/>
      <c r="I80" s="52"/>
      <c r="J80" s="52"/>
      <c r="K80" s="52"/>
      <c r="L80" s="52"/>
      <c r="M80" s="52"/>
      <c r="N80" s="55"/>
      <c r="O80" s="55"/>
      <c r="P80" s="55"/>
      <c r="Q80" s="55"/>
      <c r="R80" s="110"/>
    </row>
    <row r="81" spans="1:18">
      <c r="B81" s="42"/>
      <c r="C81" s="78"/>
      <c r="D81" s="321"/>
      <c r="E81" s="299"/>
      <c r="F81" s="299"/>
      <c r="G81" s="299"/>
      <c r="H81" s="299"/>
      <c r="I81" s="299"/>
      <c r="J81" s="299"/>
      <c r="K81" s="72" t="s">
        <v>5</v>
      </c>
      <c r="L81" s="299"/>
      <c r="M81" s="72" t="s">
        <v>5</v>
      </c>
      <c r="N81" s="73"/>
      <c r="O81" s="74" t="s">
        <v>6</v>
      </c>
      <c r="P81" s="74" t="s">
        <v>7</v>
      </c>
      <c r="Q81" s="74"/>
      <c r="R81" s="109"/>
    </row>
    <row r="82" spans="1:18">
      <c r="B82" s="42"/>
      <c r="C82" s="78"/>
      <c r="D82" s="335"/>
      <c r="E82" s="46"/>
      <c r="F82" s="46"/>
      <c r="G82" s="46"/>
      <c r="H82" s="46"/>
      <c r="I82" s="46"/>
      <c r="J82" s="46"/>
      <c r="K82" s="59" t="s">
        <v>200</v>
      </c>
      <c r="L82" s="140" t="s">
        <v>201</v>
      </c>
      <c r="M82" s="59"/>
      <c r="N82" s="73"/>
      <c r="O82" s="59" t="s">
        <v>8</v>
      </c>
      <c r="P82" s="59"/>
      <c r="Q82" s="86"/>
      <c r="R82" s="109"/>
    </row>
    <row r="83" spans="1:18">
      <c r="B83" s="42"/>
      <c r="C83" s="78"/>
      <c r="D83" s="333" t="s">
        <v>121</v>
      </c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52"/>
      <c r="Q83" s="52"/>
      <c r="R83" s="111"/>
    </row>
    <row r="84" spans="1:18">
      <c r="A84" s="76" t="s">
        <v>122</v>
      </c>
      <c r="B84" s="77" t="s">
        <v>123</v>
      </c>
      <c r="C84" s="77"/>
      <c r="D84" s="333"/>
      <c r="E84" s="48" t="s">
        <v>101</v>
      </c>
      <c r="F84" s="48"/>
      <c r="G84" s="48"/>
      <c r="H84" s="48"/>
      <c r="I84" s="48"/>
      <c r="J84" s="48"/>
      <c r="K84" s="172">
        <v>0</v>
      </c>
      <c r="L84" s="138">
        <v>0</v>
      </c>
      <c r="M84" s="154">
        <v>0</v>
      </c>
      <c r="N84" s="143"/>
      <c r="O84" s="141">
        <v>0</v>
      </c>
      <c r="P84" s="32">
        <v>0</v>
      </c>
      <c r="Q84" s="81"/>
      <c r="R84" s="124"/>
    </row>
    <row r="85" spans="1:18">
      <c r="A85" s="76" t="s">
        <v>124</v>
      </c>
      <c r="B85" s="78" t="s">
        <v>125</v>
      </c>
      <c r="C85" s="78"/>
      <c r="D85" s="333"/>
      <c r="E85" s="48" t="s">
        <v>104</v>
      </c>
      <c r="F85" s="48"/>
      <c r="G85" s="48"/>
      <c r="H85" s="48"/>
      <c r="I85" s="48"/>
      <c r="J85" s="48"/>
      <c r="K85" s="161">
        <v>0</v>
      </c>
      <c r="L85" s="138">
        <v>0</v>
      </c>
      <c r="M85" s="32">
        <v>0</v>
      </c>
      <c r="N85" s="62"/>
      <c r="O85" s="139">
        <v>0</v>
      </c>
      <c r="P85" s="32">
        <v>0</v>
      </c>
      <c r="Q85" s="97"/>
      <c r="R85" s="32"/>
    </row>
    <row r="86" spans="1:18">
      <c r="A86" s="76" t="s">
        <v>126</v>
      </c>
      <c r="B86" s="78" t="s">
        <v>127</v>
      </c>
      <c r="C86" s="78"/>
      <c r="D86" s="333"/>
      <c r="E86" s="48" t="s">
        <v>107</v>
      </c>
      <c r="F86" s="48"/>
      <c r="G86" s="48"/>
      <c r="H86" s="48"/>
      <c r="I86" s="48"/>
      <c r="J86" s="48"/>
      <c r="K86" s="161">
        <v>0</v>
      </c>
      <c r="L86" s="138">
        <v>0</v>
      </c>
      <c r="M86" s="32">
        <v>0</v>
      </c>
      <c r="N86" s="62"/>
      <c r="O86" s="139">
        <v>0</v>
      </c>
      <c r="P86" s="32">
        <v>0</v>
      </c>
      <c r="Q86" s="97"/>
      <c r="R86" s="32"/>
    </row>
    <row r="87" spans="1:18">
      <c r="A87" s="76" t="s">
        <v>128</v>
      </c>
      <c r="B87" s="78" t="s">
        <v>129</v>
      </c>
      <c r="C87" s="78"/>
      <c r="D87" s="333"/>
      <c r="E87" s="48" t="s">
        <v>110</v>
      </c>
      <c r="F87" s="48"/>
      <c r="G87" s="48"/>
      <c r="H87" s="48"/>
      <c r="I87" s="48"/>
      <c r="J87" s="48"/>
      <c r="K87" s="161">
        <v>7329.69</v>
      </c>
      <c r="L87" s="138">
        <v>0</v>
      </c>
      <c r="M87" s="32">
        <v>7329.69</v>
      </c>
      <c r="N87" s="62"/>
      <c r="O87" s="139">
        <v>0</v>
      </c>
      <c r="P87" s="32">
        <v>7330</v>
      </c>
      <c r="Q87" s="97"/>
      <c r="R87" s="32"/>
    </row>
    <row r="88" spans="1:18">
      <c r="A88" s="76" t="s">
        <v>130</v>
      </c>
      <c r="B88" s="78" t="s">
        <v>125</v>
      </c>
      <c r="C88" s="78"/>
      <c r="D88" s="333"/>
      <c r="E88" s="48" t="s">
        <v>112</v>
      </c>
      <c r="F88" s="48"/>
      <c r="G88" s="48"/>
      <c r="H88" s="48"/>
      <c r="I88" s="48"/>
      <c r="J88" s="48"/>
      <c r="K88" s="161">
        <v>0</v>
      </c>
      <c r="L88" s="138">
        <v>0</v>
      </c>
      <c r="M88" s="32">
        <v>0</v>
      </c>
      <c r="N88" s="62"/>
      <c r="O88" s="139">
        <v>0</v>
      </c>
      <c r="P88" s="32">
        <v>0</v>
      </c>
      <c r="Q88" s="97"/>
      <c r="R88" s="32"/>
    </row>
    <row r="89" spans="1:18">
      <c r="A89" s="76" t="s">
        <v>131</v>
      </c>
      <c r="B89" s="78" t="s">
        <v>132</v>
      </c>
      <c r="C89" s="78"/>
      <c r="D89" s="333"/>
      <c r="E89" s="48" t="s">
        <v>115</v>
      </c>
      <c r="F89" s="48"/>
      <c r="G89" s="48"/>
      <c r="H89" s="48"/>
      <c r="I89" s="48"/>
      <c r="J89" s="48"/>
      <c r="K89" s="161">
        <v>494082.67</v>
      </c>
      <c r="L89" s="138">
        <v>0</v>
      </c>
      <c r="M89" s="32">
        <v>494082.67</v>
      </c>
      <c r="N89" s="62"/>
      <c r="O89" s="139">
        <v>0</v>
      </c>
      <c r="P89" s="32">
        <v>494083</v>
      </c>
      <c r="Q89" s="97"/>
      <c r="R89" s="32"/>
    </row>
    <row r="90" spans="1:18">
      <c r="A90" s="76" t="s">
        <v>192</v>
      </c>
      <c r="B90" s="78" t="s">
        <v>193</v>
      </c>
      <c r="C90" s="78"/>
      <c r="D90" s="333"/>
      <c r="E90" s="48" t="s">
        <v>179</v>
      </c>
      <c r="F90" s="48"/>
      <c r="G90" s="48"/>
      <c r="H90" s="48"/>
      <c r="I90" s="48"/>
      <c r="J90" s="48"/>
      <c r="K90" s="161">
        <v>4073795</v>
      </c>
      <c r="L90" s="138">
        <v>0</v>
      </c>
      <c r="M90" s="32">
        <v>4073795</v>
      </c>
      <c r="N90" s="62"/>
      <c r="O90" s="139">
        <v>0</v>
      </c>
      <c r="P90" s="32">
        <v>4073795</v>
      </c>
      <c r="Q90" s="97"/>
      <c r="R90" s="32"/>
    </row>
    <row r="91" spans="1:18">
      <c r="A91" s="76" t="s">
        <v>194</v>
      </c>
      <c r="B91" s="78" t="s">
        <v>195</v>
      </c>
      <c r="C91" s="78"/>
      <c r="D91" s="333"/>
      <c r="E91" s="48" t="s">
        <v>180</v>
      </c>
      <c r="F91" s="48"/>
      <c r="G91" s="48"/>
      <c r="H91" s="48"/>
      <c r="I91" s="48"/>
      <c r="J91" s="48"/>
      <c r="K91" s="161">
        <v>1804464</v>
      </c>
      <c r="L91" s="138">
        <v>0</v>
      </c>
      <c r="M91" s="32">
        <v>1804464</v>
      </c>
      <c r="N91" s="62"/>
      <c r="O91" s="139">
        <v>0</v>
      </c>
      <c r="P91" s="32">
        <v>1804464</v>
      </c>
      <c r="Q91" s="97"/>
      <c r="R91" s="32"/>
    </row>
    <row r="92" spans="1:18">
      <c r="A92" s="76" t="s">
        <v>133</v>
      </c>
      <c r="B92" s="78" t="s">
        <v>125</v>
      </c>
      <c r="C92" s="78"/>
      <c r="D92" s="333"/>
      <c r="E92" s="167" t="s">
        <v>134</v>
      </c>
      <c r="F92" s="167"/>
      <c r="G92" s="167"/>
      <c r="H92" s="167"/>
      <c r="I92" s="167"/>
      <c r="J92" s="173"/>
      <c r="K92" s="161">
        <v>143381</v>
      </c>
      <c r="L92" s="138">
        <v>0</v>
      </c>
      <c r="M92" s="32">
        <v>143381</v>
      </c>
      <c r="N92" s="65"/>
      <c r="O92" s="139">
        <v>0</v>
      </c>
      <c r="P92" s="32">
        <v>143381</v>
      </c>
      <c r="Q92" s="97"/>
      <c r="R92" s="32"/>
    </row>
    <row r="93" spans="1:18">
      <c r="A93" s="76" t="s">
        <v>135</v>
      </c>
      <c r="B93" s="78" t="s">
        <v>125</v>
      </c>
      <c r="C93" s="78"/>
      <c r="D93" s="333"/>
      <c r="E93" s="48" t="s">
        <v>117</v>
      </c>
      <c r="F93" s="48"/>
      <c r="G93" s="48"/>
      <c r="H93" s="48"/>
      <c r="I93" s="48"/>
      <c r="J93" s="48"/>
      <c r="K93" s="162">
        <v>0</v>
      </c>
      <c r="L93" s="151">
        <v>0</v>
      </c>
      <c r="M93" s="145">
        <v>0</v>
      </c>
      <c r="N93" s="62"/>
      <c r="O93" s="144">
        <v>0</v>
      </c>
      <c r="P93" s="145">
        <v>0</v>
      </c>
      <c r="Q93" s="97"/>
      <c r="R93" s="32"/>
    </row>
    <row r="94" spans="1:18" s="30" customFormat="1" ht="7.5" customHeight="1">
      <c r="A94" s="79"/>
      <c r="B94" s="80"/>
      <c r="C94" s="80"/>
      <c r="D94" s="333"/>
      <c r="E94" s="48"/>
      <c r="F94" s="48"/>
      <c r="G94" s="48"/>
      <c r="H94" s="48"/>
      <c r="I94" s="48"/>
      <c r="J94" s="48"/>
      <c r="K94" s="62"/>
      <c r="L94" s="157"/>
      <c r="M94" s="62"/>
      <c r="N94" s="62"/>
      <c r="O94" s="75"/>
      <c r="P94" s="75"/>
      <c r="Q94" s="75"/>
      <c r="R94" s="112"/>
    </row>
    <row r="95" spans="1:18">
      <c r="A95" s="76" t="s">
        <v>136</v>
      </c>
      <c r="B95" s="78"/>
      <c r="C95" s="78"/>
      <c r="D95" s="333"/>
      <c r="E95" s="46" t="s">
        <v>137</v>
      </c>
      <c r="F95" s="48"/>
      <c r="G95" s="48"/>
      <c r="H95" s="48"/>
      <c r="I95" s="48"/>
      <c r="J95" s="48"/>
      <c r="K95" s="93">
        <v>6523052.3600000003</v>
      </c>
      <c r="L95" s="69">
        <v>0</v>
      </c>
      <c r="M95" s="93">
        <v>6523053</v>
      </c>
      <c r="N95" s="62"/>
      <c r="O95" s="93">
        <v>0</v>
      </c>
      <c r="P95" s="93">
        <v>6523053</v>
      </c>
      <c r="Q95" s="61"/>
      <c r="R95" s="32"/>
    </row>
    <row r="96" spans="1:18" s="30" customFormat="1" ht="7.5" customHeight="1">
      <c r="A96" s="79"/>
      <c r="B96" s="80"/>
      <c r="C96" s="80"/>
      <c r="D96" s="333"/>
      <c r="E96" s="48"/>
      <c r="F96" s="48"/>
      <c r="G96" s="48"/>
      <c r="H96" s="48"/>
      <c r="I96" s="48"/>
      <c r="J96" s="48"/>
      <c r="K96" s="52"/>
      <c r="L96" s="157"/>
      <c r="M96" s="52"/>
      <c r="N96" s="52"/>
      <c r="O96" s="55"/>
      <c r="P96" s="55"/>
      <c r="Q96" s="55"/>
      <c r="R96" s="110"/>
    </row>
    <row r="97" spans="1:18" ht="13.5" thickBot="1">
      <c r="A97" s="25"/>
      <c r="B97" s="78"/>
      <c r="C97" s="78"/>
      <c r="D97" s="335" t="s">
        <v>138</v>
      </c>
      <c r="E97" s="48"/>
      <c r="F97" s="48"/>
      <c r="G97" s="48"/>
      <c r="H97" s="48"/>
      <c r="I97" s="48"/>
      <c r="J97" s="48"/>
      <c r="K97" s="175">
        <v>7568425.4300000006</v>
      </c>
      <c r="L97" s="159">
        <v>0</v>
      </c>
      <c r="M97" s="94">
        <v>7568426</v>
      </c>
      <c r="N97" s="67"/>
      <c r="O97" s="17">
        <v>8810271</v>
      </c>
      <c r="P97" s="17">
        <v>16378696</v>
      </c>
      <c r="Q97" s="61"/>
      <c r="R97" s="32"/>
    </row>
    <row r="98" spans="1:18" ht="13.5" thickTop="1">
      <c r="A98" s="25"/>
      <c r="B98" s="78"/>
      <c r="C98" s="78"/>
      <c r="D98" s="335"/>
      <c r="E98" s="48"/>
      <c r="F98" s="48"/>
      <c r="G98" s="48"/>
      <c r="H98" s="48"/>
      <c r="I98" s="48"/>
      <c r="J98" s="48"/>
      <c r="K98" s="95"/>
      <c r="L98" s="48"/>
      <c r="M98" s="95"/>
      <c r="N98" s="65"/>
      <c r="O98" s="95"/>
      <c r="P98" s="95"/>
      <c r="Q98" s="61"/>
      <c r="R98" s="32"/>
    </row>
    <row r="99" spans="1:18">
      <c r="B99" s="42"/>
      <c r="C99" s="78"/>
      <c r="D99" s="332" t="s">
        <v>139</v>
      </c>
      <c r="E99" s="130"/>
      <c r="F99" s="131"/>
      <c r="G99" s="27"/>
      <c r="H99" s="27"/>
      <c r="I99" s="27"/>
      <c r="J99" s="27"/>
      <c r="K99" s="132"/>
      <c r="L99" s="130"/>
      <c r="M99" s="132"/>
      <c r="N99" s="133"/>
      <c r="O99" s="132"/>
      <c r="P99" s="127"/>
      <c r="Q99" s="88"/>
      <c r="R99" s="116"/>
    </row>
    <row r="100" spans="1:18">
      <c r="A100" s="35" t="s">
        <v>206</v>
      </c>
      <c r="B100" s="42" t="s">
        <v>207</v>
      </c>
      <c r="C100" s="78"/>
      <c r="D100" s="336" t="s">
        <v>140</v>
      </c>
      <c r="E100" s="130"/>
      <c r="F100" s="131"/>
      <c r="G100" s="27"/>
      <c r="H100" s="27"/>
      <c r="I100" s="27"/>
      <c r="J100" s="27"/>
      <c r="K100" s="161">
        <v>0</v>
      </c>
      <c r="L100" s="138">
        <v>0</v>
      </c>
      <c r="M100" s="32">
        <v>0</v>
      </c>
      <c r="N100" s="62"/>
      <c r="O100" s="139">
        <v>0</v>
      </c>
      <c r="P100" s="32">
        <v>0</v>
      </c>
      <c r="Q100" s="88"/>
      <c r="R100" s="116"/>
    </row>
    <row r="101" spans="1:18">
      <c r="A101" s="35" t="s">
        <v>196</v>
      </c>
      <c r="B101" s="42" t="s">
        <v>197</v>
      </c>
      <c r="C101" s="78"/>
      <c r="D101" s="336" t="s">
        <v>181</v>
      </c>
      <c r="E101" s="130"/>
      <c r="F101" s="131"/>
      <c r="G101" s="27"/>
      <c r="H101" s="27"/>
      <c r="I101" s="27"/>
      <c r="J101" s="27"/>
      <c r="K101" s="161">
        <v>123526</v>
      </c>
      <c r="L101" s="138">
        <v>0</v>
      </c>
      <c r="M101" s="32">
        <v>123526</v>
      </c>
      <c r="N101" s="62"/>
      <c r="O101" s="139">
        <v>0</v>
      </c>
      <c r="P101" s="32">
        <v>123526</v>
      </c>
      <c r="Q101" s="88"/>
      <c r="R101" s="116"/>
    </row>
    <row r="102" spans="1:18">
      <c r="A102" s="35" t="s">
        <v>198</v>
      </c>
      <c r="B102" s="42" t="s">
        <v>199</v>
      </c>
      <c r="C102" s="78"/>
      <c r="D102" s="336" t="s">
        <v>182</v>
      </c>
      <c r="E102" s="130"/>
      <c r="F102" s="131"/>
      <c r="G102" s="27"/>
      <c r="H102" s="27"/>
      <c r="I102" s="27"/>
      <c r="J102" s="27"/>
      <c r="K102" s="161">
        <v>227940</v>
      </c>
      <c r="L102" s="138">
        <v>0</v>
      </c>
      <c r="M102" s="32">
        <v>227940</v>
      </c>
      <c r="N102" s="62"/>
      <c r="O102" s="139">
        <v>0</v>
      </c>
      <c r="P102" s="32">
        <v>227940</v>
      </c>
      <c r="Q102" s="88"/>
      <c r="R102" s="116"/>
    </row>
    <row r="103" spans="1:18">
      <c r="A103" s="35" t="s">
        <v>243</v>
      </c>
      <c r="B103" s="42" t="s">
        <v>244</v>
      </c>
      <c r="C103" s="78"/>
      <c r="D103" s="337" t="s">
        <v>245</v>
      </c>
      <c r="E103" s="167"/>
      <c r="F103" s="168"/>
      <c r="G103" s="169"/>
      <c r="H103" s="169"/>
      <c r="I103" s="169"/>
      <c r="J103" s="170"/>
      <c r="K103" s="161">
        <v>32069</v>
      </c>
      <c r="L103" s="138">
        <v>0</v>
      </c>
      <c r="M103" s="32">
        <v>32069</v>
      </c>
      <c r="N103" s="62"/>
      <c r="O103" s="139">
        <v>0</v>
      </c>
      <c r="P103" s="32">
        <v>32069</v>
      </c>
      <c r="Q103" s="88"/>
      <c r="R103" s="116"/>
    </row>
    <row r="104" spans="1:18">
      <c r="A104" s="35" t="s">
        <v>202</v>
      </c>
      <c r="B104" s="42" t="s">
        <v>246</v>
      </c>
      <c r="C104" s="78"/>
      <c r="D104" s="337" t="s">
        <v>204</v>
      </c>
      <c r="E104" s="167"/>
      <c r="F104" s="168"/>
      <c r="G104" s="169"/>
      <c r="H104" s="169"/>
      <c r="I104" s="169"/>
      <c r="J104" s="170"/>
      <c r="K104" s="161">
        <v>0</v>
      </c>
      <c r="L104" s="138">
        <v>0</v>
      </c>
      <c r="M104" s="32">
        <v>0</v>
      </c>
      <c r="N104" s="62"/>
      <c r="O104" s="139">
        <v>0</v>
      </c>
      <c r="P104" s="32">
        <v>0</v>
      </c>
      <c r="Q104" s="88"/>
      <c r="R104" s="116"/>
    </row>
    <row r="105" spans="1:18">
      <c r="A105" s="35" t="s">
        <v>247</v>
      </c>
      <c r="B105" s="42" t="s">
        <v>248</v>
      </c>
      <c r="C105" s="78"/>
      <c r="D105" s="336" t="s">
        <v>141</v>
      </c>
      <c r="E105" s="130"/>
      <c r="F105" s="131"/>
      <c r="G105" s="27"/>
      <c r="H105" s="27"/>
      <c r="I105" s="27"/>
      <c r="J105" s="27"/>
      <c r="K105" s="162">
        <v>0</v>
      </c>
      <c r="L105" s="151">
        <v>0</v>
      </c>
      <c r="M105" s="145">
        <v>0</v>
      </c>
      <c r="N105" s="62"/>
      <c r="O105" s="144">
        <v>0</v>
      </c>
      <c r="P105" s="145">
        <v>0</v>
      </c>
      <c r="Q105" s="88"/>
      <c r="R105" s="116"/>
    </row>
    <row r="106" spans="1:18">
      <c r="B106" s="42"/>
      <c r="C106" s="78"/>
      <c r="D106" s="332"/>
      <c r="E106" s="130"/>
      <c r="F106" s="131"/>
      <c r="G106" s="27"/>
      <c r="H106" s="27"/>
      <c r="I106" s="27"/>
      <c r="J106" s="27"/>
      <c r="K106" s="132"/>
      <c r="L106" s="152"/>
      <c r="M106" s="132"/>
      <c r="N106" s="133"/>
      <c r="O106" s="132"/>
      <c r="P106" s="61"/>
      <c r="Q106" s="88"/>
      <c r="R106" s="116"/>
    </row>
    <row r="107" spans="1:18" ht="13.5" thickBot="1">
      <c r="B107" s="42"/>
      <c r="C107" s="78"/>
      <c r="D107" s="332" t="s">
        <v>142</v>
      </c>
      <c r="E107" s="130"/>
      <c r="F107" s="131"/>
      <c r="G107" s="27"/>
      <c r="H107" s="27"/>
      <c r="I107" s="27"/>
      <c r="J107" s="27"/>
      <c r="K107" s="176">
        <v>383535</v>
      </c>
      <c r="L107" s="153">
        <v>0</v>
      </c>
      <c r="M107" s="134">
        <v>383535</v>
      </c>
      <c r="N107" s="133"/>
      <c r="O107" s="134">
        <v>0</v>
      </c>
      <c r="P107" s="18">
        <v>383535</v>
      </c>
      <c r="Q107" s="88"/>
      <c r="R107" s="116"/>
    </row>
    <row r="108" spans="1:18" ht="14.25" thickTop="1" thickBot="1">
      <c r="B108" s="42"/>
      <c r="C108" s="78"/>
      <c r="D108" s="332" t="s">
        <v>183</v>
      </c>
      <c r="E108" s="305"/>
      <c r="F108" s="305"/>
      <c r="G108" s="305"/>
      <c r="H108" s="305"/>
      <c r="I108" s="305"/>
      <c r="J108" s="27"/>
      <c r="K108" s="176">
        <v>7951960.4300000006</v>
      </c>
      <c r="L108" s="134">
        <v>0</v>
      </c>
      <c r="M108" s="134">
        <v>7951961</v>
      </c>
      <c r="N108" s="133"/>
      <c r="O108" s="134">
        <v>8810271</v>
      </c>
      <c r="P108" s="134">
        <v>16762231</v>
      </c>
      <c r="Q108" s="88"/>
      <c r="R108" s="116"/>
    </row>
    <row r="109" spans="1:18" s="30" customFormat="1" ht="13.5" thickTop="1">
      <c r="A109" s="79"/>
      <c r="B109" s="80"/>
      <c r="C109" s="80"/>
      <c r="D109" s="333"/>
      <c r="E109" s="48"/>
      <c r="F109" s="48"/>
      <c r="G109" s="48"/>
      <c r="H109" s="48"/>
      <c r="I109" s="48"/>
      <c r="J109" s="48"/>
      <c r="K109" s="52"/>
      <c r="L109" s="52"/>
      <c r="M109" s="52"/>
      <c r="N109" s="52"/>
      <c r="O109" s="55"/>
      <c r="P109" s="55"/>
      <c r="Q109" s="55"/>
      <c r="R109" s="110"/>
    </row>
    <row r="110" spans="1:18">
      <c r="A110" s="76"/>
      <c r="B110" s="78"/>
      <c r="C110" s="78"/>
      <c r="D110" s="335" t="s">
        <v>143</v>
      </c>
      <c r="E110" s="48"/>
      <c r="F110" s="48"/>
      <c r="G110" s="48"/>
      <c r="H110" s="48"/>
      <c r="I110" s="48"/>
      <c r="J110" s="48"/>
      <c r="K110" s="52"/>
      <c r="L110" s="48"/>
      <c r="M110" s="52"/>
      <c r="N110" s="52"/>
      <c r="O110" s="52"/>
      <c r="P110" s="52"/>
      <c r="Q110" s="52"/>
      <c r="R110" s="111"/>
    </row>
    <row r="111" spans="1:18">
      <c r="A111" s="76" t="s">
        <v>144</v>
      </c>
      <c r="B111" s="78" t="s">
        <v>145</v>
      </c>
      <c r="C111" s="78"/>
      <c r="D111" s="333" t="s">
        <v>146</v>
      </c>
      <c r="E111" s="48"/>
      <c r="F111" s="48"/>
      <c r="G111" s="48"/>
      <c r="H111" s="48"/>
      <c r="I111" s="48"/>
      <c r="J111" s="48"/>
      <c r="K111" s="161">
        <v>21813056.75</v>
      </c>
      <c r="L111" s="138">
        <v>0</v>
      </c>
      <c r="M111" s="32">
        <v>21813056.75</v>
      </c>
      <c r="N111" s="62"/>
      <c r="O111" s="139">
        <v>-1981005</v>
      </c>
      <c r="P111" s="32">
        <v>19832052</v>
      </c>
      <c r="Q111" s="81"/>
      <c r="R111" s="124"/>
    </row>
    <row r="112" spans="1:18">
      <c r="A112" s="76"/>
      <c r="B112" s="78"/>
      <c r="C112" s="78"/>
      <c r="D112" s="333" t="s">
        <v>147</v>
      </c>
      <c r="E112" s="48"/>
      <c r="F112" s="48"/>
      <c r="G112" s="48"/>
      <c r="H112" s="48"/>
      <c r="I112" s="48"/>
      <c r="J112" s="48"/>
      <c r="K112" s="177"/>
      <c r="L112" s="157"/>
      <c r="M112" s="115"/>
      <c r="N112" s="52"/>
      <c r="O112" s="64"/>
      <c r="P112" s="64"/>
      <c r="Q112" s="64"/>
      <c r="R112" s="115"/>
    </row>
    <row r="113" spans="1:18">
      <c r="A113" s="76"/>
      <c r="B113" s="78"/>
      <c r="C113" s="78"/>
      <c r="D113" s="333"/>
      <c r="E113" s="48" t="s">
        <v>148</v>
      </c>
      <c r="F113" s="48"/>
      <c r="G113" s="48"/>
      <c r="H113" s="48"/>
      <c r="I113" s="48"/>
      <c r="J113" s="48"/>
      <c r="K113" s="177"/>
      <c r="L113" s="157"/>
      <c r="M113" s="115"/>
      <c r="N113" s="52"/>
      <c r="O113" s="64"/>
      <c r="P113" s="64"/>
      <c r="Q113" s="64"/>
      <c r="R113" s="115"/>
    </row>
    <row r="114" spans="1:18">
      <c r="A114" s="76" t="s">
        <v>149</v>
      </c>
      <c r="B114" s="78" t="s">
        <v>150</v>
      </c>
      <c r="C114" s="78"/>
      <c r="D114" s="333"/>
      <c r="E114" s="48"/>
      <c r="F114" s="48" t="s">
        <v>151</v>
      </c>
      <c r="G114" s="48"/>
      <c r="H114" s="48"/>
      <c r="I114" s="48"/>
      <c r="J114" s="48"/>
      <c r="K114" s="161">
        <v>0</v>
      </c>
      <c r="L114" s="138">
        <v>0</v>
      </c>
      <c r="M114" s="32">
        <v>0</v>
      </c>
      <c r="N114" s="62"/>
      <c r="O114" s="139">
        <v>2227432</v>
      </c>
      <c r="P114" s="32">
        <v>2227432</v>
      </c>
      <c r="Q114" s="97"/>
      <c r="R114" s="32"/>
    </row>
    <row r="115" spans="1:18">
      <c r="A115" s="76"/>
      <c r="B115" s="78"/>
      <c r="C115" s="78"/>
      <c r="D115" s="333"/>
      <c r="E115" s="48" t="s">
        <v>152</v>
      </c>
      <c r="F115" s="48"/>
      <c r="G115" s="48"/>
      <c r="H115" s="48"/>
      <c r="I115" s="48"/>
      <c r="J115" s="48"/>
      <c r="K115" s="161"/>
      <c r="L115" s="157"/>
      <c r="M115" s="32"/>
      <c r="N115" s="62"/>
      <c r="O115" s="97"/>
      <c r="P115" s="61"/>
      <c r="Q115" s="61"/>
      <c r="R115" s="32"/>
    </row>
    <row r="116" spans="1:18">
      <c r="A116" s="76" t="s">
        <v>153</v>
      </c>
      <c r="B116" s="78" t="s">
        <v>154</v>
      </c>
      <c r="C116" s="78"/>
      <c r="D116" s="333"/>
      <c r="E116" s="48"/>
      <c r="F116" s="48" t="s">
        <v>151</v>
      </c>
      <c r="G116" s="48"/>
      <c r="H116" s="48"/>
      <c r="I116" s="48"/>
      <c r="J116" s="48"/>
      <c r="K116" s="161">
        <v>0</v>
      </c>
      <c r="L116" s="138">
        <v>0</v>
      </c>
      <c r="M116" s="32">
        <v>0</v>
      </c>
      <c r="N116" s="62"/>
      <c r="O116" s="139">
        <v>0</v>
      </c>
      <c r="P116" s="32">
        <v>0</v>
      </c>
      <c r="Q116" s="97"/>
      <c r="R116" s="32"/>
    </row>
    <row r="117" spans="1:18">
      <c r="A117" s="76" t="s">
        <v>155</v>
      </c>
      <c r="B117" s="78" t="s">
        <v>156</v>
      </c>
      <c r="C117" s="78"/>
      <c r="D117" s="333"/>
      <c r="E117" s="48"/>
      <c r="F117" s="48" t="s">
        <v>157</v>
      </c>
      <c r="G117" s="48"/>
      <c r="H117" s="48"/>
      <c r="I117" s="48"/>
      <c r="J117" s="48"/>
      <c r="K117" s="161">
        <v>335553.03000000026</v>
      </c>
      <c r="L117" s="138">
        <v>0</v>
      </c>
      <c r="M117" s="32">
        <v>335553.03000000026</v>
      </c>
      <c r="N117" s="62"/>
      <c r="O117" s="139">
        <v>1593756</v>
      </c>
      <c r="P117" s="32">
        <v>1929309</v>
      </c>
      <c r="Q117" s="97"/>
      <c r="R117" s="32"/>
    </row>
    <row r="118" spans="1:18">
      <c r="A118" s="76" t="s">
        <v>158</v>
      </c>
      <c r="B118" s="78" t="s">
        <v>156</v>
      </c>
      <c r="C118" s="78"/>
      <c r="D118" s="333"/>
      <c r="E118" s="48"/>
      <c r="F118" s="48" t="s">
        <v>159</v>
      </c>
      <c r="G118" s="48"/>
      <c r="H118" s="48"/>
      <c r="I118" s="48"/>
      <c r="J118" s="48"/>
      <c r="K118" s="161">
        <v>69401.999999999811</v>
      </c>
      <c r="L118" s="138">
        <v>0</v>
      </c>
      <c r="M118" s="32">
        <v>69401.999999999811</v>
      </c>
      <c r="N118" s="62"/>
      <c r="O118" s="139">
        <v>0</v>
      </c>
      <c r="P118" s="32">
        <v>69402</v>
      </c>
      <c r="Q118" s="97"/>
      <c r="R118" s="32"/>
    </row>
    <row r="119" spans="1:18">
      <c r="A119" s="76" t="s">
        <v>160</v>
      </c>
      <c r="B119" s="78" t="s">
        <v>156</v>
      </c>
      <c r="C119" s="78"/>
      <c r="D119" s="333"/>
      <c r="E119" s="48"/>
      <c r="F119" s="48" t="s">
        <v>161</v>
      </c>
      <c r="G119" s="48"/>
      <c r="H119" s="48"/>
      <c r="I119" s="48"/>
      <c r="J119" s="48"/>
      <c r="K119" s="161">
        <v>5087627.79</v>
      </c>
      <c r="L119" s="138">
        <v>0</v>
      </c>
      <c r="M119" s="32">
        <v>5087627.79</v>
      </c>
      <c r="N119" s="62"/>
      <c r="O119" s="139">
        <v>0</v>
      </c>
      <c r="P119" s="32">
        <v>5087628</v>
      </c>
      <c r="Q119" s="97"/>
      <c r="R119" s="32"/>
    </row>
    <row r="120" spans="1:18">
      <c r="A120" s="76" t="s">
        <v>162</v>
      </c>
      <c r="B120" s="78" t="s">
        <v>163</v>
      </c>
      <c r="C120" s="78"/>
      <c r="D120" s="333"/>
      <c r="E120" s="48"/>
      <c r="F120" s="48" t="s">
        <v>164</v>
      </c>
      <c r="G120" s="48"/>
      <c r="H120" s="48"/>
      <c r="I120" s="48"/>
      <c r="J120" s="48"/>
      <c r="K120" s="161">
        <v>0</v>
      </c>
      <c r="L120" s="138">
        <v>0</v>
      </c>
      <c r="M120" s="32">
        <v>0</v>
      </c>
      <c r="N120" s="62"/>
      <c r="O120" s="139">
        <v>0</v>
      </c>
      <c r="P120" s="32">
        <v>0</v>
      </c>
      <c r="Q120" s="97"/>
      <c r="R120" s="32"/>
    </row>
    <row r="121" spans="1:18">
      <c r="A121" s="76" t="s">
        <v>165</v>
      </c>
      <c r="B121" s="78" t="s">
        <v>156</v>
      </c>
      <c r="C121" s="78"/>
      <c r="D121" s="333"/>
      <c r="E121" s="48"/>
      <c r="F121" s="48" t="s">
        <v>166</v>
      </c>
      <c r="G121" s="48"/>
      <c r="H121" s="48"/>
      <c r="I121" s="48"/>
      <c r="J121" s="48"/>
      <c r="K121" s="161">
        <v>0</v>
      </c>
      <c r="L121" s="138">
        <v>0</v>
      </c>
      <c r="M121" s="32">
        <v>0</v>
      </c>
      <c r="N121" s="62"/>
      <c r="O121" s="139">
        <v>0</v>
      </c>
      <c r="P121" s="32">
        <v>0</v>
      </c>
      <c r="Q121" s="97"/>
      <c r="R121" s="32"/>
    </row>
    <row r="122" spans="1:18">
      <c r="A122" s="76" t="s">
        <v>167</v>
      </c>
      <c r="B122" s="78" t="s">
        <v>168</v>
      </c>
      <c r="C122" s="78"/>
      <c r="D122" s="333" t="s">
        <v>169</v>
      </c>
      <c r="E122" s="48"/>
      <c r="F122" s="48"/>
      <c r="G122" s="48"/>
      <c r="H122" s="48"/>
      <c r="I122" s="48"/>
      <c r="J122" s="48"/>
      <c r="K122" s="162">
        <v>-2255830.21</v>
      </c>
      <c r="L122" s="151">
        <v>0</v>
      </c>
      <c r="M122" s="145">
        <v>-2255830.21</v>
      </c>
      <c r="N122" s="62"/>
      <c r="O122" s="160">
        <v>2206650</v>
      </c>
      <c r="P122" s="145">
        <v>-49181</v>
      </c>
      <c r="Q122" s="97"/>
      <c r="R122" s="32"/>
    </row>
    <row r="123" spans="1:18" s="30" customFormat="1" ht="9" customHeight="1">
      <c r="A123" s="36"/>
      <c r="B123" s="43"/>
      <c r="C123" s="80"/>
      <c r="D123" s="333"/>
      <c r="E123" s="48"/>
      <c r="F123" s="48"/>
      <c r="G123" s="48"/>
      <c r="H123" s="48"/>
      <c r="I123" s="52"/>
      <c r="J123" s="52"/>
      <c r="K123" s="62"/>
      <c r="L123" s="157"/>
      <c r="M123" s="62"/>
      <c r="N123" s="75"/>
      <c r="O123" s="75"/>
      <c r="P123" s="75"/>
      <c r="Q123" s="75"/>
      <c r="R123" s="112"/>
    </row>
    <row r="124" spans="1:18" ht="13.5" thickBot="1">
      <c r="A124" s="35" t="s">
        <v>170</v>
      </c>
      <c r="B124" s="42"/>
      <c r="C124" s="78"/>
      <c r="D124" s="335" t="s">
        <v>171</v>
      </c>
      <c r="E124" s="48"/>
      <c r="F124" s="48"/>
      <c r="G124" s="48"/>
      <c r="H124" s="48"/>
      <c r="I124" s="48"/>
      <c r="J124" s="48"/>
      <c r="K124" s="175">
        <v>25049809.359999999</v>
      </c>
      <c r="L124" s="159">
        <v>0</v>
      </c>
      <c r="M124" s="94">
        <v>25049810</v>
      </c>
      <c r="N124" s="67"/>
      <c r="O124" s="94">
        <v>4046833</v>
      </c>
      <c r="P124" s="94">
        <v>29096642</v>
      </c>
      <c r="Q124" s="61"/>
      <c r="R124" s="32"/>
    </row>
    <row r="125" spans="1:18" s="30" customFormat="1" ht="9" customHeight="1" thickTop="1">
      <c r="A125" s="36"/>
      <c r="B125" s="43"/>
      <c r="C125" s="80"/>
      <c r="D125" s="333"/>
      <c r="E125" s="48"/>
      <c r="F125" s="48"/>
      <c r="G125" s="48"/>
      <c r="H125" s="48"/>
      <c r="I125" s="52"/>
      <c r="J125" s="52"/>
      <c r="K125" s="156"/>
      <c r="L125" s="157"/>
      <c r="M125" s="52"/>
      <c r="N125" s="55"/>
      <c r="O125" s="55"/>
      <c r="P125" s="55"/>
      <c r="Q125" s="55"/>
      <c r="R125" s="110"/>
    </row>
    <row r="126" spans="1:18" ht="24.75" customHeight="1" thickBot="1">
      <c r="B126" s="42"/>
      <c r="C126" s="78"/>
      <c r="D126" s="332" t="s">
        <v>172</v>
      </c>
      <c r="E126" s="306"/>
      <c r="F126" s="306"/>
      <c r="G126" s="306"/>
      <c r="H126" s="306"/>
      <c r="I126" s="306"/>
      <c r="J126" s="130"/>
      <c r="K126" s="176">
        <v>33001769.789999999</v>
      </c>
      <c r="L126" s="153">
        <v>0</v>
      </c>
      <c r="M126" s="134">
        <v>33001771</v>
      </c>
      <c r="N126" s="133"/>
      <c r="O126" s="134">
        <v>12857104</v>
      </c>
      <c r="P126" s="134">
        <v>45858873</v>
      </c>
      <c r="Q126" s="88"/>
      <c r="R126" s="116"/>
    </row>
    <row r="127" spans="1:18" s="30" customFormat="1" ht="9" customHeight="1" thickTop="1">
      <c r="A127" s="36"/>
      <c r="B127" s="43"/>
      <c r="C127" s="80"/>
      <c r="D127" s="333"/>
      <c r="E127" s="48"/>
      <c r="F127" s="48"/>
      <c r="G127" s="48"/>
      <c r="H127" s="48"/>
      <c r="I127" s="52"/>
      <c r="J127" s="52"/>
      <c r="K127" s="52"/>
      <c r="L127" s="52"/>
      <c r="M127" s="52"/>
      <c r="N127" s="55"/>
      <c r="O127" s="55"/>
      <c r="P127" s="55"/>
      <c r="Q127" s="55"/>
      <c r="R127" s="110"/>
    </row>
    <row r="128" spans="1:18">
      <c r="B128" s="42"/>
      <c r="C128" s="78"/>
      <c r="D128" s="333" t="s">
        <v>173</v>
      </c>
      <c r="E128" s="295"/>
      <c r="F128" s="295"/>
      <c r="G128" s="295"/>
      <c r="H128" s="295"/>
      <c r="I128" s="295"/>
      <c r="J128" s="295"/>
      <c r="K128" s="295"/>
      <c r="L128" s="295"/>
      <c r="M128" s="295"/>
      <c r="N128" s="295"/>
      <c r="O128" s="295"/>
      <c r="P128" s="295"/>
      <c r="Q128" s="295"/>
      <c r="R128" s="123"/>
    </row>
    <row r="129" spans="1:18" s="30" customFormat="1" ht="9" customHeight="1">
      <c r="A129" s="36"/>
      <c r="B129" s="38"/>
      <c r="C129" s="38"/>
      <c r="D129" s="338"/>
      <c r="E129" s="28"/>
      <c r="F129" s="28"/>
      <c r="G129" s="28"/>
      <c r="H129" s="28"/>
      <c r="I129" s="29"/>
      <c r="J129" s="29"/>
      <c r="K129" s="29"/>
      <c r="L129" s="29"/>
      <c r="M129" s="29"/>
      <c r="N129" s="55"/>
      <c r="R129" s="110"/>
    </row>
    <row r="130" spans="1:18" ht="12.75" customHeight="1">
      <c r="K130" s="26">
        <v>0</v>
      </c>
      <c r="L130" s="26">
        <v>0</v>
      </c>
      <c r="M130" s="26">
        <v>-1</v>
      </c>
      <c r="N130" s="47"/>
      <c r="O130" s="26">
        <v>0</v>
      </c>
      <c r="P130" s="26">
        <v>0</v>
      </c>
      <c r="Q130" s="26"/>
      <c r="R130" s="96"/>
    </row>
    <row r="131" spans="1:18" ht="12.75" customHeight="1">
      <c r="C131" s="296" t="s">
        <v>174</v>
      </c>
      <c r="D131" s="339"/>
      <c r="E131" s="296"/>
      <c r="F131" s="296"/>
      <c r="G131" s="296"/>
      <c r="H131" s="296"/>
      <c r="I131" s="296"/>
      <c r="J131" s="296"/>
      <c r="K131" s="296"/>
      <c r="L131" s="296"/>
      <c r="M131" s="104"/>
      <c r="N131" s="104"/>
      <c r="O131" s="104"/>
      <c r="P131" s="104"/>
      <c r="Q131" s="104"/>
      <c r="R131" s="104"/>
    </row>
    <row r="132" spans="1:18">
      <c r="L132" s="105" t="s">
        <v>175</v>
      </c>
      <c r="M132" s="104"/>
      <c r="N132" s="104"/>
      <c r="O132" s="104"/>
      <c r="P132" s="104"/>
      <c r="Q132" s="104"/>
      <c r="R132" s="104"/>
    </row>
    <row r="133" spans="1:18">
      <c r="M133" s="104"/>
      <c r="N133" s="104"/>
      <c r="O133" s="104"/>
      <c r="P133" s="104"/>
      <c r="Q133" s="104"/>
      <c r="R133" s="104"/>
    </row>
    <row r="134" spans="1:18">
      <c r="M134" s="104"/>
      <c r="N134" s="104"/>
      <c r="O134" s="104"/>
      <c r="P134" s="104"/>
      <c r="Q134" s="104"/>
      <c r="R134" s="104"/>
    </row>
    <row r="135" spans="1:18">
      <c r="M135" s="104"/>
      <c r="N135" s="104"/>
      <c r="O135" s="104"/>
      <c r="P135" s="104"/>
      <c r="Q135" s="104"/>
      <c r="R135" s="104"/>
    </row>
    <row r="136" spans="1:18">
      <c r="M136" s="104"/>
      <c r="N136" s="104"/>
      <c r="O136" s="104"/>
      <c r="P136" s="104"/>
      <c r="Q136" s="104"/>
      <c r="R136" s="104"/>
    </row>
    <row r="137" spans="1:18">
      <c r="M137" s="104"/>
      <c r="N137" s="104"/>
      <c r="O137" s="104"/>
      <c r="P137" s="104"/>
      <c r="Q137" s="104"/>
      <c r="R137" s="104"/>
    </row>
    <row r="138" spans="1:18">
      <c r="M138" s="104"/>
      <c r="N138" s="104"/>
      <c r="O138" s="104"/>
      <c r="P138" s="104"/>
      <c r="Q138" s="104"/>
      <c r="R138" s="104"/>
    </row>
    <row r="139" spans="1:18">
      <c r="M139" s="104"/>
      <c r="N139" s="104"/>
      <c r="O139" s="104"/>
      <c r="P139" s="104"/>
      <c r="Q139" s="104"/>
      <c r="R139" s="104"/>
    </row>
    <row r="140" spans="1:18">
      <c r="M140" s="104"/>
      <c r="N140" s="104"/>
      <c r="O140" s="104"/>
      <c r="P140" s="104"/>
      <c r="Q140" s="104"/>
      <c r="R140" s="104"/>
    </row>
    <row r="141" spans="1:18">
      <c r="M141" s="104"/>
      <c r="N141" s="104"/>
      <c r="O141" s="104"/>
      <c r="P141" s="104"/>
      <c r="Q141" s="104"/>
      <c r="R141" s="104"/>
    </row>
    <row r="142" spans="1:18">
      <c r="M142" s="104"/>
      <c r="N142" s="104"/>
      <c r="O142" s="104"/>
      <c r="P142" s="104"/>
      <c r="Q142" s="104"/>
      <c r="R142" s="104"/>
    </row>
    <row r="143" spans="1:18">
      <c r="M143" s="104"/>
      <c r="N143" s="104"/>
      <c r="O143" s="104"/>
      <c r="P143" s="104"/>
      <c r="Q143" s="104"/>
      <c r="R143" s="104"/>
    </row>
    <row r="144" spans="1:18">
      <c r="M144" s="104"/>
      <c r="N144" s="104"/>
      <c r="O144" s="104"/>
      <c r="P144" s="104"/>
      <c r="Q144" s="104"/>
      <c r="R144" s="104"/>
    </row>
    <row r="145" spans="13:18">
      <c r="M145" s="104"/>
      <c r="N145" s="104"/>
      <c r="O145" s="104"/>
      <c r="P145" s="104"/>
      <c r="Q145" s="104"/>
      <c r="R145" s="104"/>
    </row>
    <row r="146" spans="13:18">
      <c r="M146" s="104"/>
      <c r="N146" s="104"/>
      <c r="O146" s="104"/>
      <c r="P146" s="104"/>
      <c r="Q146" s="104"/>
      <c r="R146" s="104"/>
    </row>
    <row r="147" spans="13:18">
      <c r="M147" s="104"/>
      <c r="N147" s="104"/>
      <c r="O147" s="104"/>
      <c r="P147" s="104"/>
      <c r="Q147" s="104"/>
      <c r="R147" s="104"/>
    </row>
    <row r="148" spans="13:18">
      <c r="M148" s="104"/>
      <c r="N148" s="104"/>
      <c r="O148" s="104"/>
      <c r="P148" s="104"/>
      <c r="Q148" s="104"/>
      <c r="R148" s="104"/>
    </row>
    <row r="149" spans="13:18">
      <c r="M149" s="104"/>
      <c r="N149" s="104"/>
      <c r="O149" s="104"/>
      <c r="P149" s="104"/>
      <c r="Q149" s="104"/>
      <c r="R149" s="104"/>
    </row>
    <row r="150" spans="13:18">
      <c r="M150" s="104"/>
      <c r="N150" s="104"/>
      <c r="O150" s="104"/>
      <c r="P150" s="104"/>
      <c r="Q150" s="104"/>
      <c r="R150" s="104"/>
    </row>
    <row r="151" spans="13:18">
      <c r="M151" s="104"/>
      <c r="N151" s="104"/>
      <c r="O151" s="104"/>
      <c r="P151" s="104"/>
      <c r="Q151" s="104"/>
      <c r="R151" s="104"/>
    </row>
    <row r="152" spans="13:18">
      <c r="M152" s="104"/>
      <c r="N152" s="104"/>
      <c r="O152" s="104"/>
      <c r="P152" s="104"/>
      <c r="Q152" s="104"/>
      <c r="R152" s="104"/>
    </row>
    <row r="163" spans="8:18">
      <c r="H163" s="27"/>
      <c r="O163" s="27"/>
      <c r="P163" s="27"/>
      <c r="Q163" s="27"/>
      <c r="R163" s="27"/>
    </row>
    <row r="164" spans="8:18">
      <c r="H164" s="27"/>
      <c r="O164" s="27"/>
      <c r="P164" s="27"/>
      <c r="Q164" s="27"/>
      <c r="R164" s="27"/>
    </row>
    <row r="165" spans="8:18">
      <c r="H165" s="27"/>
      <c r="O165" s="27"/>
      <c r="P165" s="27"/>
      <c r="Q165" s="27"/>
      <c r="R165" s="27"/>
    </row>
    <row r="166" spans="8:18">
      <c r="H166" s="27"/>
      <c r="O166" s="27"/>
      <c r="P166" s="27"/>
      <c r="Q166" s="27"/>
      <c r="R166" s="27"/>
    </row>
    <row r="167" spans="8:18">
      <c r="H167" s="27"/>
      <c r="O167" s="27"/>
      <c r="P167" s="27"/>
      <c r="Q167" s="27"/>
      <c r="R167" s="27"/>
    </row>
    <row r="168" spans="8:18">
      <c r="H168" s="27"/>
      <c r="O168" s="27"/>
      <c r="P168" s="27"/>
      <c r="Q168" s="27"/>
      <c r="R168" s="27"/>
    </row>
    <row r="169" spans="8:18">
      <c r="H169" s="27"/>
      <c r="O169" s="27"/>
      <c r="P169" s="27"/>
      <c r="Q169" s="27"/>
      <c r="R169" s="27"/>
    </row>
    <row r="170" spans="8:18">
      <c r="H170" s="27"/>
      <c r="O170" s="27"/>
      <c r="P170" s="27"/>
      <c r="Q170" s="27"/>
      <c r="R170" s="27"/>
    </row>
    <row r="171" spans="8:18">
      <c r="H171" s="27"/>
      <c r="O171" s="27"/>
      <c r="P171" s="27"/>
      <c r="Q171" s="27"/>
      <c r="R171" s="27"/>
    </row>
    <row r="172" spans="8:18">
      <c r="H172" s="27"/>
      <c r="O172" s="27"/>
      <c r="P172" s="27"/>
      <c r="Q172" s="27"/>
      <c r="R172" s="27"/>
    </row>
    <row r="173" spans="8:18">
      <c r="H173" s="27"/>
      <c r="O173" s="27"/>
      <c r="P173" s="27"/>
      <c r="Q173" s="27"/>
      <c r="R173" s="27"/>
    </row>
    <row r="174" spans="8:18">
      <c r="H174" s="27"/>
      <c r="O174" s="27"/>
      <c r="P174" s="27"/>
      <c r="Q174" s="27"/>
      <c r="R174" s="27"/>
    </row>
  </sheetData>
  <sheetProtection formatColumns="0" formatRows="0"/>
  <conditionalFormatting sqref="K42:K45">
    <cfRule type="cellIs" dxfId="1617" priority="13" operator="notEqual">
      <formula>0</formula>
    </cfRule>
    <cfRule type="containsBlanks" dxfId="1616" priority="14">
      <formula>LEN(TRIM(K42))=0</formula>
    </cfRule>
  </conditionalFormatting>
  <conditionalFormatting sqref="K114 K111 K84:K93 K116:K122">
    <cfRule type="cellIs" dxfId="1615" priority="7" operator="notEqual">
      <formula>0</formula>
    </cfRule>
    <cfRule type="containsBlanks" dxfId="1614" priority="8">
      <formula>LEN(TRIM(K84))=0</formula>
    </cfRule>
  </conditionalFormatting>
  <conditionalFormatting sqref="O114 M114 O12:O23 M111 O116:O121 O111 O84:O93 M84:M93 M116:M122 M28:M35 O28:O35 M13:M23 O53:O62 M53:M72 O64:O72">
    <cfRule type="cellIs" dxfId="1613" priority="111" operator="notEqual">
      <formula>0</formula>
    </cfRule>
    <cfRule type="containsBlanks" dxfId="1612" priority="112">
      <formula>LEN(TRIM(M12))=0</formula>
    </cfRule>
  </conditionalFormatting>
  <conditionalFormatting sqref="K46">
    <cfRule type="cellIs" dxfId="1611" priority="15" operator="notEqual">
      <formula>0</formula>
    </cfRule>
    <cfRule type="containsBlanks" dxfId="1610" priority="16">
      <formula>LEN(TRIM(K46))=0</formula>
    </cfRule>
  </conditionalFormatting>
  <conditionalFormatting sqref="O63">
    <cfRule type="cellIs" dxfId="1609" priority="1" operator="notEqual">
      <formula>0</formula>
    </cfRule>
    <cfRule type="containsBlanks" dxfId="1608" priority="2">
      <formula>LEN(TRIM(O63))=0</formula>
    </cfRule>
  </conditionalFormatting>
  <conditionalFormatting sqref="O12">
    <cfRule type="cellIs" dxfId="1607" priority="110" operator="notEqual">
      <formula>O25</formula>
    </cfRule>
  </conditionalFormatting>
  <conditionalFormatting sqref="M53">
    <cfRule type="cellIs" dxfId="1606" priority="109" operator="notEqual">
      <formula>M74</formula>
    </cfRule>
  </conditionalFormatting>
  <conditionalFormatting sqref="O53">
    <cfRule type="cellIs" dxfId="1605" priority="108" operator="notEqual">
      <formula>O74</formula>
    </cfRule>
  </conditionalFormatting>
  <conditionalFormatting sqref="M84:M91">
    <cfRule type="cellIs" dxfId="1604" priority="107" operator="notEqual">
      <formula>M95</formula>
    </cfRule>
  </conditionalFormatting>
  <conditionalFormatting sqref="O84">
    <cfRule type="cellIs" dxfId="1603" priority="106" operator="notEqual">
      <formula>O97</formula>
    </cfRule>
  </conditionalFormatting>
  <conditionalFormatting sqref="M130 O130">
    <cfRule type="cellIs" dxfId="1602" priority="96" operator="notEqual">
      <formula>0</formula>
    </cfRule>
    <cfRule type="cellIs" dxfId="1601" priority="97" operator="equal">
      <formula>0</formula>
    </cfRule>
  </conditionalFormatting>
  <conditionalFormatting sqref="P62">
    <cfRule type="cellIs" dxfId="1600" priority="90" operator="notEqual">
      <formula>0</formula>
    </cfRule>
    <cfRule type="containsBlanks" dxfId="1599" priority="91">
      <formula>LEN(TRIM(P62))=0</formula>
    </cfRule>
  </conditionalFormatting>
  <conditionalFormatting sqref="P130">
    <cfRule type="cellIs" dxfId="1598" priority="88" operator="notEqual">
      <formula>0</formula>
    </cfRule>
    <cfRule type="cellIs" dxfId="1597" priority="89" operator="equal">
      <formula>0</formula>
    </cfRule>
  </conditionalFormatting>
  <conditionalFormatting sqref="M46 O46">
    <cfRule type="cellIs" dxfId="1596" priority="86" operator="notEqual">
      <formula>0</formula>
    </cfRule>
    <cfRule type="containsBlanks" dxfId="1595" priority="87">
      <formula>LEN(TRIM(M46))=0</formula>
    </cfRule>
  </conditionalFormatting>
  <conditionalFormatting sqref="O105">
    <cfRule type="cellIs" dxfId="1594" priority="84" operator="notEqual">
      <formula>0</formula>
    </cfRule>
    <cfRule type="containsBlanks" dxfId="1593" priority="85">
      <formula>LEN(TRIM(O105))=0</formula>
    </cfRule>
  </conditionalFormatting>
  <conditionalFormatting sqref="O42:O45 M42:M45">
    <cfRule type="cellIs" dxfId="1592" priority="82" operator="notEqual">
      <formula>0</formula>
    </cfRule>
    <cfRule type="containsBlanks" dxfId="1591" priority="83">
      <formula>LEN(TRIM(M42))=0</formula>
    </cfRule>
  </conditionalFormatting>
  <conditionalFormatting sqref="O100:O103 M100:M105">
    <cfRule type="cellIs" dxfId="1590" priority="80" operator="notEqual">
      <formula>0</formula>
    </cfRule>
    <cfRule type="containsBlanks" dxfId="1589" priority="81">
      <formula>LEN(TRIM(M100))=0</formula>
    </cfRule>
  </conditionalFormatting>
  <conditionalFormatting sqref="K11">
    <cfRule type="cellIs" dxfId="1588" priority="60" operator="notEqual">
      <formula>0</formula>
    </cfRule>
    <cfRule type="containsBlanks" dxfId="1587" priority="61">
      <formula>LEN(TRIM(K11))=0</formula>
    </cfRule>
  </conditionalFormatting>
  <conditionalFormatting sqref="K11">
    <cfRule type="cellIs" dxfId="1586" priority="59" operator="notEqual">
      <formula>K24</formula>
    </cfRule>
  </conditionalFormatting>
  <conditionalFormatting sqref="K130">
    <cfRule type="cellIs" dxfId="1585" priority="57" operator="notEqual">
      <formula>0</formula>
    </cfRule>
    <cfRule type="cellIs" dxfId="1584" priority="58" operator="equal">
      <formula>0</formula>
    </cfRule>
  </conditionalFormatting>
  <conditionalFormatting sqref="L130">
    <cfRule type="cellIs" dxfId="1583" priority="55" operator="notEqual">
      <formula>0</formula>
    </cfRule>
    <cfRule type="cellIs" dxfId="1582" priority="56" operator="equal">
      <formula>0</formula>
    </cfRule>
  </conditionalFormatting>
  <conditionalFormatting sqref="M13:M23">
    <cfRule type="cellIs" dxfId="1581" priority="54" operator="notEqual">
      <formula>M26</formula>
    </cfRule>
  </conditionalFormatting>
  <conditionalFormatting sqref="P28:P35">
    <cfRule type="cellIs" dxfId="1580" priority="52" operator="notEqual">
      <formula>0</formula>
    </cfRule>
    <cfRule type="containsBlanks" dxfId="1579" priority="53">
      <formula>LEN(TRIM(P28))=0</formula>
    </cfRule>
  </conditionalFormatting>
  <conditionalFormatting sqref="P42:P46">
    <cfRule type="cellIs" dxfId="1578" priority="50" operator="notEqual">
      <formula>0</formula>
    </cfRule>
    <cfRule type="containsBlanks" dxfId="1577" priority="51">
      <formula>LEN(TRIM(P42))=0</formula>
    </cfRule>
  </conditionalFormatting>
  <conditionalFormatting sqref="P53:P61">
    <cfRule type="cellIs" dxfId="1576" priority="48" operator="notEqual">
      <formula>0</formula>
    </cfRule>
    <cfRule type="containsBlanks" dxfId="1575" priority="49">
      <formula>LEN(TRIM(P53))=0</formula>
    </cfRule>
  </conditionalFormatting>
  <conditionalFormatting sqref="P63:P72">
    <cfRule type="cellIs" dxfId="1574" priority="46" operator="notEqual">
      <formula>0</formula>
    </cfRule>
    <cfRule type="containsBlanks" dxfId="1573" priority="47">
      <formula>LEN(TRIM(P63))=0</formula>
    </cfRule>
  </conditionalFormatting>
  <conditionalFormatting sqref="P84:P93">
    <cfRule type="cellIs" dxfId="1572" priority="44" operator="notEqual">
      <formula>0</formula>
    </cfRule>
    <cfRule type="containsBlanks" dxfId="1571" priority="45">
      <formula>LEN(TRIM(P84))=0</formula>
    </cfRule>
  </conditionalFormatting>
  <conditionalFormatting sqref="P100:P105">
    <cfRule type="cellIs" dxfId="1570" priority="42" operator="notEqual">
      <formula>0</formula>
    </cfRule>
    <cfRule type="containsBlanks" dxfId="1569" priority="43">
      <formula>LEN(TRIM(P100))=0</formula>
    </cfRule>
  </conditionalFormatting>
  <conditionalFormatting sqref="P111">
    <cfRule type="cellIs" dxfId="1568" priority="40" operator="notEqual">
      <formula>0</formula>
    </cfRule>
    <cfRule type="containsBlanks" dxfId="1567" priority="41">
      <formula>LEN(TRIM(P111))=0</formula>
    </cfRule>
  </conditionalFormatting>
  <conditionalFormatting sqref="P114">
    <cfRule type="cellIs" dxfId="1566" priority="38" operator="notEqual">
      <formula>0</formula>
    </cfRule>
    <cfRule type="containsBlanks" dxfId="1565" priority="39">
      <formula>LEN(TRIM(P114))=0</formula>
    </cfRule>
  </conditionalFormatting>
  <conditionalFormatting sqref="P116:P121">
    <cfRule type="cellIs" dxfId="1564" priority="36" operator="notEqual">
      <formula>0</formula>
    </cfRule>
    <cfRule type="containsBlanks" dxfId="1563" priority="37">
      <formula>LEN(TRIM(P116))=0</formula>
    </cfRule>
  </conditionalFormatting>
  <conditionalFormatting sqref="P122">
    <cfRule type="cellIs" dxfId="1562" priority="34" operator="notEqual">
      <formula>0</formula>
    </cfRule>
    <cfRule type="containsBlanks" dxfId="1561" priority="35">
      <formula>LEN(TRIM(P122))=0</formula>
    </cfRule>
  </conditionalFormatting>
  <conditionalFormatting sqref="P12:P22">
    <cfRule type="cellIs" dxfId="1560" priority="32" operator="notEqual">
      <formula>0</formula>
    </cfRule>
    <cfRule type="containsBlanks" dxfId="1559" priority="33">
      <formula>LEN(TRIM(P12))=0</formula>
    </cfRule>
  </conditionalFormatting>
  <conditionalFormatting sqref="P23">
    <cfRule type="cellIs" dxfId="1558" priority="30" operator="notEqual">
      <formula>0</formula>
    </cfRule>
    <cfRule type="containsBlanks" dxfId="1557" priority="31">
      <formula>LEN(TRIM(P23))=0</formula>
    </cfRule>
  </conditionalFormatting>
  <conditionalFormatting sqref="M12">
    <cfRule type="cellIs" dxfId="1556" priority="28" operator="notEqual">
      <formula>0</formula>
    </cfRule>
    <cfRule type="containsBlanks" dxfId="1555" priority="29">
      <formula>LEN(TRIM(M12))=0</formula>
    </cfRule>
  </conditionalFormatting>
  <conditionalFormatting sqref="L13:L22">
    <cfRule type="cellIs" dxfId="1554" priority="26" operator="notEqual">
      <formula>0</formula>
    </cfRule>
    <cfRule type="containsBlanks" dxfId="1553" priority="27">
      <formula>LEN(TRIM(L13))=0</formula>
    </cfRule>
  </conditionalFormatting>
  <conditionalFormatting sqref="L23">
    <cfRule type="cellIs" dxfId="1552" priority="24" operator="notEqual">
      <formula>0</formula>
    </cfRule>
    <cfRule type="containsBlanks" dxfId="1551" priority="25">
      <formula>LEN(TRIM(L23))=0</formula>
    </cfRule>
  </conditionalFormatting>
  <conditionalFormatting sqref="L29:L35">
    <cfRule type="cellIs" dxfId="1550" priority="22" operator="notEqual">
      <formula>0</formula>
    </cfRule>
    <cfRule type="containsBlanks" dxfId="1549" priority="23">
      <formula>LEN(TRIM(L29))=0</formula>
    </cfRule>
  </conditionalFormatting>
  <conditionalFormatting sqref="M92:M93">
    <cfRule type="cellIs" dxfId="1548" priority="113" operator="notEqual">
      <formula>M105</formula>
    </cfRule>
  </conditionalFormatting>
  <conditionalFormatting sqref="O104">
    <cfRule type="cellIs" dxfId="1547" priority="20" operator="notEqual">
      <formula>0</formula>
    </cfRule>
    <cfRule type="containsBlanks" dxfId="1546" priority="21">
      <formula>LEN(TRIM(O104))=0</formula>
    </cfRule>
  </conditionalFormatting>
  <conditionalFormatting sqref="K28:K35 K13:K23 K53:K72">
    <cfRule type="cellIs" dxfId="1545" priority="18" operator="notEqual">
      <formula>0</formula>
    </cfRule>
    <cfRule type="containsBlanks" dxfId="1544" priority="19">
      <formula>LEN(TRIM(K13))=0</formula>
    </cfRule>
  </conditionalFormatting>
  <conditionalFormatting sqref="K53">
    <cfRule type="cellIs" dxfId="1543" priority="17" operator="notEqual">
      <formula>K74</formula>
    </cfRule>
  </conditionalFormatting>
  <conditionalFormatting sqref="K13:K23">
    <cfRule type="cellIs" dxfId="1542" priority="12" operator="notEqual">
      <formula>K26</formula>
    </cfRule>
  </conditionalFormatting>
  <conditionalFormatting sqref="K12">
    <cfRule type="cellIs" dxfId="1541" priority="10" operator="notEqual">
      <formula>0</formula>
    </cfRule>
    <cfRule type="containsBlanks" dxfId="1540" priority="11">
      <formula>LEN(TRIM(K12))=0</formula>
    </cfRule>
  </conditionalFormatting>
  <conditionalFormatting sqref="K84:K91">
    <cfRule type="cellIs" dxfId="1539" priority="6" operator="notEqual">
      <formula>K95</formula>
    </cfRule>
  </conditionalFormatting>
  <conditionalFormatting sqref="K100:K105">
    <cfRule type="cellIs" dxfId="1538" priority="4" operator="notEqual">
      <formula>0</formula>
    </cfRule>
    <cfRule type="containsBlanks" dxfId="1537" priority="5">
      <formula>LEN(TRIM(K100))=0</formula>
    </cfRule>
  </conditionalFormatting>
  <conditionalFormatting sqref="K92:K93">
    <cfRule type="cellIs" dxfId="1536" priority="9" operator="notEqual">
      <formula>K105</formula>
    </cfRule>
  </conditionalFormatting>
  <conditionalFormatting sqref="O63">
    <cfRule type="cellIs" dxfId="1535" priority="3" operator="notEqual">
      <formula>O83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2017-10-19T19:21:04Z</cp:lastPrinted>
  <dcterms:created xsi:type="dcterms:W3CDTF">2014-10-16T16:11:46Z</dcterms:created>
  <dcterms:modified xsi:type="dcterms:W3CDTF">2020-02-13T15:03:07Z</dcterms:modified>
</cp:coreProperties>
</file>