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5-2016\2015-16 AFR Summaries\Consolidated 15-16 ADA Compliant\"/>
    </mc:Choice>
  </mc:AlternateContent>
  <bookViews>
    <workbookView xWindow="360" yWindow="75" windowWidth="17235" windowHeight="11310" tabRatio="960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_xlnm.Print_Area" localSheetId="2">BROWARD!$A$1:$F$53</definedName>
    <definedName name="_xlnm.Print_Area" localSheetId="3">CENTRALFL!$A$1:$F$53</definedName>
    <definedName name="_xlnm.Print_Area" localSheetId="4">CHIPOLA!$A$1:$F$53</definedName>
    <definedName name="_xlnm.Print_Area" localSheetId="5">DAYTONA!$A$1:$F$53</definedName>
    <definedName name="_xlnm.Print_Area" localSheetId="1">EASTERNFL!$A$1:$F$53</definedName>
    <definedName name="_xlnm.Print_Area" localSheetId="0">'FCS CIF'!$A$1:$F$54</definedName>
    <definedName name="_xlnm.Print_Area" localSheetId="8">FLKEYS!$A$1:$F$53</definedName>
    <definedName name="_xlnm.Print_Area" localSheetId="6">FLORIDASW!$A$1:$F$53</definedName>
    <definedName name="_xlnm.Print_Area" localSheetId="7">FSCJ!$A$1:$F$53</definedName>
    <definedName name="_xlnm.Print_Area" localSheetId="12">GATEWAY!$A$1:$F$53</definedName>
    <definedName name="_xlnm.Print_Area" localSheetId="9">GULFCOAST!$A$1:$F$53</definedName>
    <definedName name="_xlnm.Print_Area" localSheetId="10">HILLSBOROUGH!$A$1:$F$53</definedName>
    <definedName name="_xlnm.Print_Area" localSheetId="11">INDIANRIVER!$A$1:$F$53</definedName>
    <definedName name="_xlnm.Print_Area" localSheetId="13">LAKESUMTER!$A$1:$F$53</definedName>
    <definedName name="_xlnm.Print_Area" localSheetId="15">MIAMIDADE!$A$1:$F$53</definedName>
    <definedName name="_xlnm.Print_Area" localSheetId="16">NORTHFL!$A$1:$F$53</definedName>
    <definedName name="_xlnm.Print_Area" localSheetId="17">NORTHWESTFL!$A$1:$F$53</definedName>
    <definedName name="_xlnm.Print_Area" localSheetId="18">PALMBEACH!$A$1:$F$53</definedName>
    <definedName name="_xlnm.Print_Area" localSheetId="19">PASCOHERNANDO!$A$1:$F$53</definedName>
    <definedName name="_xlnm.Print_Area" localSheetId="20">PENSACOLA!$A$1:$F$53</definedName>
    <definedName name="_xlnm.Print_Area" localSheetId="21">POLK!$A$1:$F$53</definedName>
    <definedName name="_xlnm.Print_Area" localSheetId="24">SANTAFE!$A$1:$F$53</definedName>
    <definedName name="_xlnm.Print_Area" localSheetId="14">SCFMANATEE!$A$1:$F$53</definedName>
    <definedName name="_xlnm.Print_Area" localSheetId="25">SEMINOLE!$A$1:$F$53</definedName>
    <definedName name="_xlnm.Print_Area" localSheetId="26">SOUTHFL!$A$1:$F$53</definedName>
    <definedName name="_xlnm.Print_Area" localSheetId="22">STJOHNS!$A$1:$F$53</definedName>
    <definedName name="_xlnm.Print_Area" localSheetId="23">STPETE!$A$1:$F$53</definedName>
    <definedName name="_xlnm.Print_Area" localSheetId="27">TALLAHASSEE!$A$1:$F$53</definedName>
    <definedName name="_xlnm.Print_Area" localSheetId="28">VALENCIA!$A$1:$F$53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35" i="2" l="1"/>
  <c r="B35" i="2"/>
  <c r="B27" i="2"/>
  <c r="D27" i="2"/>
  <c r="B28" i="2"/>
  <c r="D28" i="2"/>
  <c r="B29" i="2"/>
  <c r="D29" i="2"/>
  <c r="B30" i="2"/>
  <c r="D30" i="2"/>
  <c r="B31" i="2"/>
  <c r="D31" i="2"/>
  <c r="B32" i="2"/>
  <c r="D32" i="2"/>
  <c r="D26" i="2"/>
  <c r="B26" i="2"/>
  <c r="D21" i="2"/>
  <c r="F32" i="2" l="1"/>
  <c r="D19" i="2"/>
  <c r="F19" i="2"/>
  <c r="B19" i="2"/>
  <c r="D15" i="2"/>
  <c r="D16" i="2"/>
  <c r="D14" i="2"/>
  <c r="B16" i="2" l="1"/>
  <c r="B14" i="2" l="1"/>
  <c r="F16" i="2"/>
  <c r="F14" i="2"/>
  <c r="F15" i="2"/>
  <c r="B15" i="2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F35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10" i="2" l="1"/>
  <c r="B37" i="2" s="1"/>
  <c r="F33" i="2"/>
  <c r="D10" i="2"/>
  <c r="D37" i="2" s="1"/>
  <c r="F17" i="2"/>
  <c r="F23" i="2" s="1"/>
  <c r="F10" i="2" l="1"/>
  <c r="F37" i="2" s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<sst xmlns="http://schemas.openxmlformats.org/spreadsheetml/2006/main" count="1337" uniqueCount="108">
  <si>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</si>
  <si>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</si>
  <si>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</si>
  <si>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</si>
  <si>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</si>
  <si>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</si>
  <si>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</si>
  <si>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</si>
  <si>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</si>
  <si>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</si>
  <si>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</si>
  <si>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</si>
  <si>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</si>
  <si>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</si>
  <si>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</si>
  <si>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</si>
  <si>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</si>
  <si>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</si>
  <si>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</si>
  <si>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</si>
  <si>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</si>
  <si>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</si>
  <si>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</si>
  <si>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</si>
  <si>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</si>
  <si>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</si>
  <si>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</si>
  <si>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</si>
  <si>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</si>
  <si>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</si>
  <si>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</si>
  <si>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</si>
  <si>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</si>
  <si>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</si>
  <si>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</si>
  <si>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</si>
  <si>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</si>
  <si>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</si>
  <si>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</si>
  <si>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</si>
  <si>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For the 2015-16 Fiscal Year</t>
  </si>
  <si>
    <t>2016.v03</t>
  </si>
  <si>
    <t>Beginning Fund Balance 07-01-2015</t>
  </si>
  <si>
    <t>Unlocked Work Area</t>
  </si>
  <si>
    <t>ENDING BALANCE AS OF  06-30-2016</t>
  </si>
  <si>
    <t>Note the beginning balance date states</t>
  </si>
  <si>
    <t>7-01-2013 - you may want to fix this.</t>
  </si>
  <si>
    <t>Our records indicate a beginning balance of 370,995.65. This is a difference of $7729.60.</t>
  </si>
  <si>
    <t>Remodel</t>
  </si>
  <si>
    <t>Library</t>
  </si>
  <si>
    <t>Testing Center</t>
  </si>
  <si>
    <t>Equipment</t>
  </si>
  <si>
    <t>New Elevator - TWFAC</t>
  </si>
  <si>
    <t>Renovations</t>
  </si>
  <si>
    <t>Mod Elevators - All Others</t>
  </si>
  <si>
    <t>Railings Replacement</t>
  </si>
  <si>
    <t>Welding Class</t>
  </si>
  <si>
    <t>The College uses the revenue to repay debt.  Per Florida Statutes, 1009.22 (6)(a), capital improvement fees may be used to repay debt.</t>
  </si>
  <si>
    <t>Materials and supplies needed for maintenance.</t>
  </si>
  <si>
    <t>Mandatory transfer to Fund 8 fo make payment for Capital Improvement Fee Bonds 2008A and 2012A</t>
  </si>
  <si>
    <t>Expenditures incurred for Child Care Center operations.</t>
  </si>
  <si>
    <t>Technology Services, Data Software, and Minor Equipment</t>
  </si>
  <si>
    <t>Unrealized gain recorded</t>
  </si>
  <si>
    <t xml:space="preserve">Net of bond administration costs. </t>
  </si>
  <si>
    <t>Freight - $1,127.68</t>
  </si>
  <si>
    <t xml:space="preserve">Other Services are for the hiring of WW.Gay to replace a boiler at the Van H. Priest Auditorium.  </t>
  </si>
  <si>
    <t>Overstated expenditures were recorded in FY15. Credit to expense in FY16 in order to adjust ending fund balance to correct amount of $9,712,020.66.</t>
  </si>
  <si>
    <t>This amount represents the purchase of land of $104,543.</t>
  </si>
  <si>
    <t>Consultant fees related to the purchase of property.</t>
  </si>
  <si>
    <t>EASTERN FLORIDA STATE COLLEGE</t>
  </si>
  <si>
    <t>2016.v02</t>
  </si>
  <si>
    <t>BROWARD COLLEGE</t>
  </si>
  <si>
    <t>COLLEGE OF CENTRAL FLORIDA</t>
  </si>
  <si>
    <t>CHIPOLA COLLEGE</t>
  </si>
  <si>
    <t>DAYTONA STATE COLLEGE</t>
  </si>
  <si>
    <t>2016.v03a</t>
  </si>
  <si>
    <t>(1) $22,967.79 Non-Mandatory Transfers in due to project  completion with balance previous transferred. (2) Gain on investments $14,814.79.</t>
  </si>
  <si>
    <t>FLORIDA SOUTHWESTERN STATE COLLEGE</t>
  </si>
  <si>
    <t>FLORIDA STATE COLLEGE AT JACKSONVILLE</t>
  </si>
  <si>
    <t>FLORIDA KEYS COMMUNITY COLLEGE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</si>
  <si>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</si>
  <si>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</si>
  <si>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</si>
  <si>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</si>
  <si>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</si>
  <si>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</si>
  <si>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</si>
  <si>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 FLORIDA COMMUNITY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</si>
  <si>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</si>
  <si>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</si>
  <si>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</si>
  <si>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</si>
  <si>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</si>
  <si>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</si>
  <si>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</si>
  <si>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Bond Repayment for our Fine Arts Building</t>
  </si>
  <si>
    <t>SANTA FE COLLEGE</t>
  </si>
  <si>
    <t>SEMINOLE STATE COLLEGE OF FLORIDA</t>
  </si>
  <si>
    <t>SOUTH FLORIDA STATE COLLEGE</t>
  </si>
  <si>
    <t>TALLAHASSEE COMMUNITY COLLEGE</t>
  </si>
  <si>
    <t>VALENCIA COLLEGE</t>
  </si>
  <si>
    <t>Florida Keys, Hillsborough, Indian River, Florida Gateway, Palm Beach, Pasco-Hernando, St. Johns, Seminole, Tallahassee, North Florida, Daytona, Miami-Dade, Santa Fe</t>
  </si>
  <si>
    <t>St. Petersburg, Florida Southwestern</t>
  </si>
  <si>
    <t xml:space="preserve">Note:  Section 1009.23(11),F.S.,  establishes a separate fee for capital improvements, technology enhancements, </t>
  </si>
  <si>
    <t xml:space="preserve">or equipping student buildings.  It provides that the fees collected must be deposited in a separate account.  Fees </t>
  </si>
  <si>
    <t xml:space="preserve">collected for capital projects may be expended only to construct and equip, maintain, improve, or enhance the </t>
  </si>
  <si>
    <t xml:space="preserve">educational facilities of the college.  Capitalprojects funded through the use of the Capital Improvement Fee shall </t>
  </si>
  <si>
    <t>meet the survey and construction requirements of Chapter 1013, Florida Statutes.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</si>
</sst>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7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20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2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9" borderId="2" xfId="2" applyFont="1" applyFill="1" applyBorder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" fillId="0" borderId="0" xfId="3" applyNumberFormat="1" applyFont="1" applyFill="1" applyAlignment="1" applyProtection="1"/>
    <xf numFmtId="0" fontId="40" fillId="15" borderId="0" xfId="4" applyFont="1" applyFill="1" applyAlignment="1" applyProtection="1"/>
    <xf numFmtId="0" fontId="40" fillId="0" borderId="0" xfId="3" applyNumberFormat="1" applyFont="1" applyAlignment="1" applyProtection="1">
      <alignment horizontal="right"/>
    </xf>
    <xf numFmtId="0" fontId="4" fillId="0" borderId="0" xfId="3" applyNumberFormat="1" applyFont="1" applyAlignment="1" applyProtection="1">
      <alignment horizontal="right"/>
    </xf>
    <xf numFmtId="0" fontId="5" fillId="15" borderId="0" xfId="4" applyFont="1" applyFill="1" applyAlignment="1" applyProtection="1"/>
    <xf numFmtId="0" fontId="40" fillId="16" borderId="0" xfId="4" applyFont="1" applyFill="1" applyAlignment="1" applyProtection="1">
      <alignment horizontal="center"/>
    </xf>
    <xf numFmtId="0" fontId="5" fillId="16" borderId="0" xfId="4" applyFont="1" applyFill="1" applyAlignment="1" applyProtection="1">
      <alignment horizontal="center"/>
    </xf>
    <xf numFmtId="0" fontId="5" fillId="15" borderId="0" xfId="4" applyNumberFormat="1" applyFont="1" applyFill="1" applyAlignment="1" applyProtection="1"/>
    <xf numFmtId="0" fontId="40" fillId="17" borderId="2" xfId="4" applyFont="1" applyFill="1" applyBorder="1" applyAlignment="1" applyProtection="1">
      <alignment horizontal="center"/>
    </xf>
    <xf numFmtId="0" fontId="40" fillId="16" borderId="2" xfId="4" applyFont="1" applyFill="1" applyBorder="1" applyAlignment="1" applyProtection="1">
      <alignment horizontal="center"/>
    </xf>
    <xf numFmtId="0" fontId="5" fillId="15" borderId="0" xfId="4" applyFont="1" applyFill="1" applyBorder="1" applyAlignment="1" applyProtection="1"/>
    <xf numFmtId="0" fontId="40" fillId="15" borderId="0" xfId="4" applyNumberFormat="1" applyFont="1" applyFill="1" applyAlignment="1" applyProtection="1"/>
    <xf numFmtId="44" fontId="40" fillId="0" borderId="0" xfId="2" applyFont="1" applyFill="1" applyAlignment="1" applyProtection="1"/>
    <xf numFmtId="164" fontId="40" fillId="15" borderId="0" xfId="4" applyNumberFormat="1" applyFont="1" applyFill="1" applyAlignment="1" applyProtection="1"/>
    <xf numFmtId="44" fontId="40" fillId="15" borderId="0" xfId="2" applyFont="1" applyFill="1" applyAlignment="1" applyProtection="1"/>
    <xf numFmtId="164" fontId="5" fillId="18" borderId="3" xfId="4" applyNumberFormat="1" applyFont="1" applyFill="1" applyBorder="1" applyAlignment="1" applyProtection="1"/>
    <xf numFmtId="164" fontId="5" fillId="15" borderId="0" xfId="4" applyNumberFormat="1" applyFont="1" applyFill="1" applyBorder="1" applyAlignment="1" applyProtection="1"/>
    <xf numFmtId="164" fontId="5" fillId="15" borderId="3" xfId="4" applyNumberFormat="1" applyFont="1" applyFill="1" applyBorder="1" applyAlignment="1" applyProtection="1"/>
    <xf numFmtId="0" fontId="40" fillId="15" borderId="2" xfId="4" applyNumberFormat="1" applyFont="1" applyFill="1" applyBorder="1" applyAlignment="1" applyProtection="1"/>
    <xf numFmtId="0" fontId="3" fillId="0" borderId="2" xfId="4" applyFont="1" applyBorder="1" applyAlignment="1" applyProtection="1">
      <alignment horizontal="center"/>
    </xf>
    <xf numFmtId="0" fontId="5" fillId="0" borderId="0" xfId="4" applyNumberFormat="1" applyFont="1" applyFill="1" applyAlignment="1" applyProtection="1"/>
    <xf numFmtId="44" fontId="5" fillId="0" borderId="0" xfId="2" applyFont="1" applyFill="1" applyBorder="1" applyAlignment="1" applyProtection="1"/>
    <xf numFmtId="164" fontId="5" fillId="0" borderId="0" xfId="4" applyNumberFormat="1" applyFont="1" applyFill="1" applyBorder="1" applyAlignment="1" applyProtection="1"/>
    <xf numFmtId="44" fontId="5" fillId="19" borderId="0" xfId="2" applyFont="1" applyFill="1" applyBorder="1" applyAlignment="1" applyProtection="1">
      <protection locked="0"/>
    </xf>
    <xf numFmtId="39" fontId="5" fillId="0" borderId="0" xfId="4" applyNumberFormat="1" applyFont="1" applyFill="1" applyBorder="1" applyAlignment="1" applyProtection="1"/>
    <xf numFmtId="44" fontId="5" fillId="19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164" fontId="5" fillId="0" borderId="0" xfId="4" applyNumberFormat="1" applyFont="1" applyFill="1" applyAlignment="1" applyProtection="1"/>
    <xf numFmtId="44" fontId="5" fillId="0" borderId="0" xfId="2" applyFont="1" applyFill="1" applyAlignment="1" applyProtection="1"/>
    <xf numFmtId="164" fontId="5" fillId="18" borderId="0" xfId="4" applyNumberFormat="1" applyFont="1" applyFill="1" applyBorder="1" applyAlignment="1" applyProtection="1"/>
    <xf numFmtId="164" fontId="5" fillId="15" borderId="0" xfId="4" applyNumberFormat="1" applyFont="1" applyFill="1" applyAlignment="1" applyProtection="1"/>
    <xf numFmtId="44" fontId="5" fillId="20" borderId="0" xfId="2" applyFont="1" applyFill="1" applyAlignment="1" applyProtection="1">
      <protection locked="0"/>
    </xf>
    <xf numFmtId="44" fontId="5" fillId="19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NumberFormat="1" applyFont="1" applyFill="1" applyAlignment="1" applyProtection="1"/>
    <xf numFmtId="164" fontId="5" fillId="21" borderId="0" xfId="4" applyNumberFormat="1" applyFont="1" applyFill="1" applyAlignment="1" applyProtection="1">
      <alignment horizontal="right"/>
    </xf>
    <xf numFmtId="44" fontId="40" fillId="18" borderId="0" xfId="2" applyFont="1" applyFill="1" applyAlignment="1" applyProtection="1"/>
    <xf numFmtId="39" fontId="5" fillId="0" borderId="0" xfId="4" applyNumberFormat="1" applyFont="1" applyFill="1" applyAlignment="1" applyProtection="1"/>
    <xf numFmtId="39" fontId="5" fillId="15" borderId="0" xfId="4" applyNumberFormat="1" applyFont="1" applyFill="1" applyAlignment="1" applyProtection="1"/>
    <xf numFmtId="44" fontId="5" fillId="15" borderId="2" xfId="2" applyFont="1" applyFill="1" applyBorder="1" applyAlignment="1" applyProtection="1"/>
    <xf numFmtId="0" fontId="40" fillId="0" borderId="0" xfId="4" applyNumberFormat="1" applyFont="1" applyFill="1" applyAlignment="1" applyProtection="1"/>
    <xf numFmtId="44" fontId="40" fillId="18" borderId="5" xfId="2" applyFont="1" applyFill="1" applyBorder="1" applyAlignment="1" applyProtection="1"/>
    <xf numFmtId="0" fontId="4" fillId="15" borderId="0" xfId="4" applyFont="1" applyFill="1" applyAlignment="1" applyProtection="1"/>
    <xf numFmtId="0" fontId="3" fillId="15" borderId="0" xfId="4" applyNumberFormat="1" applyFont="1" applyFill="1" applyAlignment="1" applyProtection="1"/>
    <xf numFmtId="0" fontId="4" fillId="0" borderId="0" xfId="4" applyFont="1" applyAlignment="1" applyProtection="1">
      <protection locked="0"/>
    </xf>
    <xf numFmtId="0" fontId="4" fillId="0" borderId="0" xfId="3" applyNumberFormat="1" applyFont="1" applyAlignment="1" applyProtection="1">
      <protection locked="0"/>
    </xf>
    <xf numFmtId="0" fontId="38" fillId="15" borderId="0" xfId="4" applyNumberFormat="1" applyFont="1" applyFill="1" applyAlignment="1" applyProtection="1">
      <alignment horizontal="left" wrapText="1"/>
    </xf>
    <xf numFmtId="0" fontId="36" fillId="0" borderId="0" xfId="3" applyNumberFormat="1" applyFont="1" applyAlignment="1"/>
    <xf numFmtId="0" fontId="37" fillId="15" borderId="0" xfId="4" applyNumberFormat="1" applyFont="1" applyFill="1" applyAlignment="1" applyProtection="1">
      <alignment horizontal="center"/>
    </xf>
    <xf numFmtId="0" fontId="35" fillId="24" borderId="0" xfId="3" applyNumberFormat="1" applyFont="1" applyFill="1" applyAlignment="1" applyProtection="1">
      <alignment vertical="top" wrapText="1"/>
      <protection locked="0"/>
    </xf>
    <xf numFmtId="0" fontId="38" fillId="15" borderId="0" xfId="4" applyNumberFormat="1" applyFont="1" applyFill="1" applyAlignment="1" applyProtection="1">
      <alignment horizontal="left"/>
    </xf>
    <xf numFmtId="0" fontId="3" fillId="0" borderId="0" xfId="3" applyNumberFormat="1" applyFont="1" applyAlignment="1"/>
    <xf numFmtId="0" fontId="40" fillId="15" borderId="0" xfId="4" applyNumberFormat="1" applyFont="1" applyFill="1" applyAlignment="1" applyProtection="1">
      <alignment horizontal="center"/>
    </xf>
    <xf numFmtId="0" fontId="4" fillId="19" borderId="0" xfId="3" applyNumberFormat="1" applyFont="1" applyFill="1" applyAlignment="1" applyProtection="1">
      <alignment vertical="top" wrapText="1"/>
      <protection locked="0"/>
    </xf>
  </cellXfs>
  <cellStyles count="1267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A1" s="113" t="s">
        <v>39</v>
      </c>
      <c r="B1" s="113"/>
      <c r="C1" s="113"/>
      <c r="D1" s="113"/>
      <c r="E1" s="113"/>
      <c r="F1" s="11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A2" s="113" t="s">
        <v>0</v>
      </c>
      <c r="B2" s="113"/>
      <c r="C2" s="113"/>
      <c r="D2" s="113"/>
      <c r="E2" s="113"/>
      <c r="F2" s="1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A3" s="113" t="s">
        <v>1</v>
      </c>
      <c r="B3" s="113"/>
      <c r="C3" s="113"/>
      <c r="D3" s="113"/>
      <c r="E3" s="113"/>
      <c r="F3" s="11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A4" s="113" t="s">
        <v>40</v>
      </c>
      <c r="B4" s="113"/>
      <c r="C4" s="113"/>
      <c r="D4" s="113"/>
      <c r="E4" s="113"/>
      <c r="F4" s="11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41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114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42</v>
      </c>
      <c r="B10" s="31">
        <f>SUM(EASTERNFL:VALENCIA!B10)</f>
        <v>196684210.09999996</v>
      </c>
      <c r="C10" s="31"/>
      <c r="D10" s="31">
        <f>SUM(EASTERNFL:VALENCIA!D10)</f>
        <v>18236906.329999998</v>
      </c>
      <c r="E10" s="31"/>
      <c r="F10" s="31">
        <f>SUM(EASTERNFL:VALENCIA!F10)</f>
        <v>214921116.42999998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11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12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13</v>
      </c>
      <c r="B14" s="40">
        <f>SUM(EASTERNFL:VALENCIA!B14)</f>
        <v>96476163.900000006</v>
      </c>
      <c r="C14" s="40"/>
      <c r="D14" s="40">
        <f>SUM(EASTERNFL:VALENCIA!D14)</f>
        <v>27250.15</v>
      </c>
      <c r="E14" s="40"/>
      <c r="F14" s="40">
        <f>SUM(EASTERNFL:VALENCIA!F14)</f>
        <v>96503414.050000012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14</v>
      </c>
      <c r="B15" s="40">
        <f>SUM(EASTERNFL:VALENCIA!B15)</f>
        <v>848017.26</v>
      </c>
      <c r="C15" s="40"/>
      <c r="D15" s="40">
        <f>SUM(EASTERNFL:VALENCIA!D15)</f>
        <v>821.4</v>
      </c>
      <c r="E15" s="40"/>
      <c r="F15" s="40">
        <f>SUM(EASTERNFL:VALENCIA!F15)</f>
        <v>848838.65999999992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15</v>
      </c>
      <c r="B16" s="40">
        <f>SUM(EASTERNFL:VALENCIA!B16)</f>
        <v>5632913.0500000007</v>
      </c>
      <c r="C16" s="40"/>
      <c r="D16" s="41">
        <f>SUM(EASTERNFL:VALENCIA!D16)</f>
        <v>5010.88</v>
      </c>
      <c r="E16" s="40"/>
      <c r="F16" s="41">
        <f>SUM(EASTERNFL:VALENCIA!F16)</f>
        <v>5637923.9300000006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16</v>
      </c>
      <c r="B17" s="42">
        <f>SUM(B14:B16)</f>
        <v>102957094.21000001</v>
      </c>
      <c r="C17" s="43"/>
      <c r="D17" s="44">
        <f>SUM(D14:D16)</f>
        <v>33082.43</v>
      </c>
      <c r="E17" s="43"/>
      <c r="F17" s="44">
        <f>B17+D17</f>
        <v>102990176.64000002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5"/>
      <c r="C18" s="43"/>
      <c r="D18" s="34"/>
      <c r="E18" s="46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17</v>
      </c>
      <c r="B19" s="47">
        <f>SUM(EASTERNFL:VALENCIA!B19)</f>
        <v>52087.02</v>
      </c>
      <c r="C19" s="44"/>
      <c r="D19" s="47">
        <f>SUM(EASTERNFL:VALENCIA!D19)</f>
        <v>402226.20999999996</v>
      </c>
      <c r="E19" s="47"/>
      <c r="F19" s="47">
        <f>SUM(EASTERNFL:VALENCIA!F19)</f>
        <v>454313.23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3"/>
      <c r="D20" s="34"/>
      <c r="E20" s="46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8" t="s">
        <v>18</v>
      </c>
      <c r="B21" s="49" t="s">
        <v>19</v>
      </c>
      <c r="C21" s="43"/>
      <c r="D21" s="50">
        <f>SUM(EASTERNFL:VALENCIA!D21)</f>
        <v>195356.11</v>
      </c>
      <c r="E21" s="46"/>
      <c r="F21" s="51">
        <f>D21</f>
        <v>195356.11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3"/>
      <c r="D22" s="34"/>
      <c r="E22" s="46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20</v>
      </c>
      <c r="B23" s="52">
        <f>B17+B19</f>
        <v>103009181.23</v>
      </c>
      <c r="C23" s="43"/>
      <c r="D23" s="53">
        <f>D17+D19+D21</f>
        <v>630664.75</v>
      </c>
      <c r="E23" s="46"/>
      <c r="F23" s="53">
        <f>F17+F19+F21</f>
        <v>103639845.98000002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21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22</v>
      </c>
      <c r="B26" s="50">
        <f>SUM(EASTERNFL:VALENCIA!B26)</f>
        <v>21610561.839999996</v>
      </c>
      <c r="C26" s="44"/>
      <c r="D26" s="50">
        <f>SUM(EASTERNFL:VALENCIA!D26)</f>
        <v>0</v>
      </c>
      <c r="E26" s="46"/>
      <c r="F26" s="51">
        <f t="shared" ref="F26:F31" si="0">B26+D26</f>
        <v>21610561.839999996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23</v>
      </c>
      <c r="B27" s="50">
        <f>SUM(EASTERNFL:VALENCIA!B27)</f>
        <v>7746837.5999999996</v>
      </c>
      <c r="C27" s="44"/>
      <c r="D27" s="50">
        <f>SUM(EASTERNFL:VALENCIA!D27)</f>
        <v>0</v>
      </c>
      <c r="E27" s="54"/>
      <c r="F27" s="44">
        <f t="shared" si="0"/>
        <v>7746837.5999999996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24</v>
      </c>
      <c r="B28" s="50">
        <f>SUM(EASTERNFL:VALENCIA!B28)</f>
        <v>11847750.370000001</v>
      </c>
      <c r="C28" s="44"/>
      <c r="D28" s="50">
        <f>SUM(EASTERNFL:VALENCIA!D28)</f>
        <v>0</v>
      </c>
      <c r="E28" s="54"/>
      <c r="F28" s="44">
        <f t="shared" si="0"/>
        <v>11847750.370000001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25</v>
      </c>
      <c r="B29" s="50">
        <f>SUM(EASTERNFL:VALENCIA!B29)</f>
        <v>7528787.71</v>
      </c>
      <c r="C29" s="44"/>
      <c r="D29" s="50">
        <f>SUM(EASTERNFL:VALENCIA!D29)</f>
        <v>0</v>
      </c>
      <c r="E29" s="54"/>
      <c r="F29" s="44">
        <f t="shared" si="0"/>
        <v>7528787.71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26</v>
      </c>
      <c r="B30" s="50">
        <f>SUM(EASTERNFL:VALENCIA!B30)</f>
        <v>8524106.1300000008</v>
      </c>
      <c r="C30" s="44"/>
      <c r="D30" s="50">
        <f>SUM(EASTERNFL:VALENCIA!D30)</f>
        <v>10059.74</v>
      </c>
      <c r="E30" s="55"/>
      <c r="F30" s="51">
        <f t="shared" si="0"/>
        <v>8534165.870000001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27</v>
      </c>
      <c r="B31" s="50">
        <f>SUM(EASTERNFL:VALENCIA!B31)</f>
        <v>9219631.8599999994</v>
      </c>
      <c r="C31" s="44"/>
      <c r="D31" s="50">
        <f>SUM(EASTERNFL:VALENCIA!D31)</f>
        <v>29717.43</v>
      </c>
      <c r="E31" s="55"/>
      <c r="F31" s="51">
        <f t="shared" si="0"/>
        <v>9249349.2899999991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8" t="s">
        <v>28</v>
      </c>
      <c r="B32" s="56">
        <f>SUM(EASTERNFL:VALENCIA!B32)</f>
        <v>-586709.1399999992</v>
      </c>
      <c r="C32" s="44"/>
      <c r="D32" s="56">
        <f>SUM(EASTERNFL:VALENCIA!D32)</f>
        <v>5016.8600000000006</v>
      </c>
      <c r="E32" s="55"/>
      <c r="F32" s="57">
        <f>B32+D32</f>
        <v>-581692.27999999921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29</v>
      </c>
      <c r="B33" s="52">
        <f>SUM(B26:B32)</f>
        <v>65890966.370000005</v>
      </c>
      <c r="C33" s="43"/>
      <c r="D33" s="53">
        <f>SUM(D26:D32)</f>
        <v>44794.03</v>
      </c>
      <c r="E33" s="46"/>
      <c r="F33" s="53">
        <f>SUM(F26:F32)</f>
        <v>65935760.399999999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3"/>
      <c r="D34" s="34"/>
      <c r="E34" s="46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8" t="s">
        <v>30</v>
      </c>
      <c r="B35" s="59">
        <f>SUM(EASTERNFL:VALENCIA!B35)</f>
        <v>10277779.09</v>
      </c>
      <c r="C35" s="40"/>
      <c r="D35" s="59">
        <f>SUM(EASTERNFL:VALENCIA!D35)</f>
        <v>0</v>
      </c>
      <c r="E35" s="33"/>
      <c r="F35" s="40">
        <f>+B35+D35</f>
        <v>10277779.09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3"/>
      <c r="D36" s="34"/>
      <c r="E36" s="46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44</v>
      </c>
      <c r="B37" s="60">
        <f>+B10+B23-B33-B35</f>
        <v>223524645.86999997</v>
      </c>
      <c r="C37" s="43"/>
      <c r="D37" s="60">
        <f>+D10+D23-D33-D35</f>
        <v>18822777.049999997</v>
      </c>
      <c r="E37" s="46"/>
      <c r="F37" s="60">
        <f>+F10+F23-F33-F35</f>
        <v>242347422.91999996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61"/>
      <c r="B38" s="62"/>
      <c r="C38" s="24"/>
      <c r="D38" s="61"/>
      <c r="E38" s="61"/>
      <c r="F38" s="61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116" t="s">
        <v>103</v>
      </c>
      <c r="B39" s="112"/>
      <c r="C39" s="112"/>
      <c r="D39" s="112"/>
      <c r="E39" s="112"/>
      <c r="F39" s="11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116" t="s">
        <v>104</v>
      </c>
      <c r="B40" s="112"/>
      <c r="C40" s="112"/>
      <c r="D40" s="112"/>
      <c r="E40" s="112"/>
      <c r="F40" s="11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116" t="s">
        <v>105</v>
      </c>
      <c r="B41" s="116"/>
      <c r="C41" s="116"/>
      <c r="D41" s="116"/>
      <c r="E41" s="116"/>
      <c r="F41" s="116"/>
    </row>
    <row r="42" spans="1:255" s="2" customFormat="1" ht="12.75" customHeight="1">
      <c r="A42" s="116" t="s">
        <v>106</v>
      </c>
      <c r="B42" s="116"/>
      <c r="C42" s="116"/>
      <c r="D42" s="116"/>
      <c r="E42" s="116"/>
      <c r="F42" s="116"/>
    </row>
    <row r="43" spans="1:255" s="2" customFormat="1" ht="23.25" customHeight="1">
      <c r="A43" s="116" t="s">
        <v>107</v>
      </c>
      <c r="B43" s="116"/>
      <c r="C43" s="116"/>
      <c r="D43" s="116"/>
      <c r="E43" s="116"/>
      <c r="F43" s="116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3" t="s">
        <v>31</v>
      </c>
      <c r="B45" s="64"/>
      <c r="C45" s="63"/>
      <c r="D45" s="64"/>
      <c r="E45" s="64"/>
      <c r="F45" s="6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115" t="s">
        <v>102</v>
      </c>
      <c r="B46" s="115"/>
      <c r="C46" s="115"/>
      <c r="D46" s="115"/>
      <c r="E46" s="115"/>
      <c r="F46" s="11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115"/>
      <c r="B47" s="115"/>
      <c r="C47" s="115"/>
      <c r="D47" s="115"/>
      <c r="E47" s="115"/>
      <c r="F47" s="11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115"/>
      <c r="B48" s="115"/>
      <c r="C48" s="115"/>
      <c r="D48" s="115"/>
      <c r="E48" s="115"/>
      <c r="F48" s="11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115"/>
      <c r="B49" s="115"/>
      <c r="C49" s="115"/>
      <c r="D49" s="115"/>
      <c r="E49" s="115"/>
      <c r="F49" s="115"/>
    </row>
    <row r="50" spans="1:6">
      <c r="A50" s="63" t="s">
        <v>32</v>
      </c>
      <c r="B50" s="64"/>
      <c r="C50" s="63"/>
      <c r="D50" s="64"/>
      <c r="E50" s="64"/>
      <c r="F50" s="64"/>
    </row>
    <row r="51" spans="1:6" ht="15" customHeight="1">
      <c r="A51" s="115" t="s">
        <v>101</v>
      </c>
      <c r="B51" s="115"/>
      <c r="C51" s="115"/>
      <c r="D51" s="115"/>
      <c r="E51" s="115"/>
      <c r="F51" s="115"/>
    </row>
    <row r="52" spans="1:6">
      <c r="A52" s="115"/>
      <c r="B52" s="115"/>
      <c r="C52" s="115"/>
      <c r="D52" s="115"/>
      <c r="E52" s="115"/>
      <c r="F52" s="115"/>
    </row>
    <row r="53" spans="1:6">
      <c r="A53" s="115"/>
      <c r="B53" s="115"/>
      <c r="C53" s="115"/>
      <c r="D53" s="115"/>
      <c r="E53" s="115"/>
      <c r="F53" s="115"/>
    </row>
    <row r="54" spans="1:6">
      <c r="A54" s="115"/>
      <c r="B54" s="115"/>
      <c r="C54" s="115"/>
      <c r="D54" s="115"/>
      <c r="E54" s="115"/>
      <c r="F54" s="115"/>
    </row>
    <row r="57" spans="1:6">
      <c r="A57" s="6" t="s">
        <v>33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34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35</v>
      </c>
      <c r="B79" s="9" t="s">
        <v>36</v>
      </c>
      <c r="C79" s="5"/>
      <c r="D79" s="9" t="s">
        <v>37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>
        <v>24216554.940000001</v>
      </c>
      <c r="C80" s="5"/>
      <c r="D80" s="11">
        <v>5854.98</v>
      </c>
      <c r="E80" s="1"/>
      <c r="F80" s="1" t="s">
        <v>38</v>
      </c>
      <c r="G80" s="5"/>
    </row>
    <row r="81" spans="1:7" ht="15" hidden="1" customHeight="1">
      <c r="A81" s="10" t="str">
        <f>'[3]Contact Information'!A46</f>
        <v>CHIPOLA COLLEGE</v>
      </c>
      <c r="B81" s="11">
        <v>529356.43999999994</v>
      </c>
      <c r="C81" s="5"/>
      <c r="D81" s="11">
        <v>0</v>
      </c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>
        <v>1100116.47</v>
      </c>
      <c r="C82" s="5"/>
      <c r="D82" s="11">
        <v>473454.69</v>
      </c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>
        <v>3287257.84</v>
      </c>
      <c r="C83" s="5"/>
      <c r="D83" s="11">
        <v>14505.78</v>
      </c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>
        <v>1760588.11</v>
      </c>
      <c r="C84" s="5"/>
      <c r="D84" s="13">
        <v>0</v>
      </c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>
        <v>5574992</v>
      </c>
      <c r="C85" s="5"/>
      <c r="D85" s="13">
        <v>1166196.1299999999</v>
      </c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>
        <v>702662.54</v>
      </c>
      <c r="C86" s="5"/>
      <c r="D86" s="13">
        <v>0</v>
      </c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>
        <v>71738.880000000005</v>
      </c>
      <c r="C87" s="5"/>
      <c r="D87" s="13">
        <v>0</v>
      </c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>
        <v>15369535.08</v>
      </c>
      <c r="C88" s="5"/>
      <c r="D88" s="13">
        <v>0</v>
      </c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>
        <v>-77390.350000000006</v>
      </c>
      <c r="C89" s="5"/>
      <c r="D89" s="13">
        <v>0</v>
      </c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>
        <v>2464460.2599999998</v>
      </c>
      <c r="C90" s="5"/>
      <c r="D90" s="13">
        <v>253171.95</v>
      </c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>
        <v>5554173.9900000002</v>
      </c>
      <c r="C91" s="5"/>
      <c r="D91" s="13">
        <v>0</v>
      </c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>
        <v>883968.32</v>
      </c>
      <c r="C92" s="5"/>
      <c r="D92" s="13">
        <v>0</v>
      </c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>
        <v>68080272.060000002</v>
      </c>
      <c r="C93" s="5"/>
      <c r="D93" s="13">
        <v>8407689.4100000001</v>
      </c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>
        <v>350694.68</v>
      </c>
      <c r="C94" s="5"/>
      <c r="D94" s="13">
        <v>3320.32</v>
      </c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>
        <v>2818540.78</v>
      </c>
      <c r="C95" s="5"/>
      <c r="D95" s="13">
        <v>0</v>
      </c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>
        <v>9756102.0399999991</v>
      </c>
      <c r="C96" s="5"/>
      <c r="D96" s="13">
        <v>636002.48</v>
      </c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>
        <v>4042239.76</v>
      </c>
      <c r="C97" s="5"/>
      <c r="D97" s="13">
        <v>266411.59999999998</v>
      </c>
    </row>
    <row r="98" spans="1:4" ht="15" hidden="1" customHeight="1">
      <c r="A98" s="12" t="str">
        <f>'[3]Contact Information'!A63</f>
        <v>PENSACOLA STATE COLLEGE</v>
      </c>
      <c r="B98" s="13">
        <v>4785703.62</v>
      </c>
      <c r="C98" s="5"/>
      <c r="D98" s="13">
        <v>2055021.798</v>
      </c>
    </row>
    <row r="99" spans="1:4" ht="15" hidden="1" customHeight="1">
      <c r="A99" s="12" t="str">
        <f>'[3]Contact Information'!A64</f>
        <v>POLK STATE COLLEGE</v>
      </c>
      <c r="B99" s="13">
        <v>1228776.51</v>
      </c>
      <c r="C99" s="5"/>
      <c r="D99" s="13">
        <v>0</v>
      </c>
    </row>
    <row r="100" spans="1:4" ht="15" hidden="1" customHeight="1">
      <c r="A100" s="12" t="str">
        <f>'[3]Contact Information'!A65</f>
        <v>SANTA FE COLLEGE</v>
      </c>
      <c r="B100" s="13">
        <v>5804909.2999999998</v>
      </c>
      <c r="C100" s="5"/>
      <c r="D100" s="13">
        <v>997856.65</v>
      </c>
    </row>
    <row r="101" spans="1:4" ht="15" hidden="1" customHeight="1">
      <c r="A101" s="12" t="str">
        <f>'[3]Contact Information'!A66</f>
        <v>SEMINOLE STATE COLLEGE OF FLORIDA</v>
      </c>
      <c r="B101" s="13">
        <v>2732093.05</v>
      </c>
      <c r="C101" s="5"/>
      <c r="D101" s="13">
        <v>386581.89</v>
      </c>
    </row>
    <row r="102" spans="1:4" ht="15" hidden="1" customHeight="1">
      <c r="A102" s="12" t="str">
        <f>'[3]Contact Information'!A67</f>
        <v>SOUTH FLORIDA STATE COLLEGE</v>
      </c>
      <c r="B102" s="13">
        <v>698910.79</v>
      </c>
      <c r="C102" s="5"/>
      <c r="D102" s="13">
        <v>0</v>
      </c>
    </row>
    <row r="103" spans="1:4" ht="15" hidden="1" customHeight="1">
      <c r="A103" s="12" t="str">
        <f>'[3]Contact Information'!A68</f>
        <v>ST. JOHNS RIVER STATE COLLEGE</v>
      </c>
      <c r="B103" s="13">
        <v>2100071.42</v>
      </c>
      <c r="C103" s="5"/>
      <c r="D103" s="13">
        <v>0</v>
      </c>
    </row>
    <row r="104" spans="1:4" ht="15" hidden="1" customHeight="1">
      <c r="A104" s="12" t="str">
        <f>'[3]Contact Information'!A69</f>
        <v>ST. PETERSBURG COLLEGE</v>
      </c>
      <c r="B104" s="13">
        <v>3140124.54</v>
      </c>
      <c r="C104" s="5"/>
      <c r="D104" s="13">
        <v>-430565.35</v>
      </c>
    </row>
    <row r="105" spans="1:4" ht="15" hidden="1" customHeight="1">
      <c r="A105" s="12" t="str">
        <f>'[3]Contact Information'!A70</f>
        <v>STATE COLLEGE OF FLORIDA, MANATEE-SARASOTA</v>
      </c>
      <c r="B105" s="13">
        <v>5142438.95</v>
      </c>
      <c r="C105" s="5"/>
      <c r="D105" s="13">
        <v>33683.440000000002</v>
      </c>
    </row>
    <row r="106" spans="1:4" ht="15" hidden="1" customHeight="1">
      <c r="A106" s="12" t="str">
        <f>'[3]Contact Information'!A71</f>
        <v>TALLAHASSEE COMMUNITY COLLEGE</v>
      </c>
      <c r="B106" s="13">
        <v>7727577.29</v>
      </c>
      <c r="C106" s="5"/>
      <c r="D106" s="13">
        <v>0</v>
      </c>
    </row>
    <row r="107" spans="1:4" ht="15" hidden="1" customHeight="1">
      <c r="A107" s="12" t="str">
        <f>'[3]Contact Information'!A72</f>
        <v>VALENCIA COLLEGE</v>
      </c>
      <c r="B107" s="13">
        <v>5084812.1399999997</v>
      </c>
      <c r="C107" s="5"/>
      <c r="D107" s="13">
        <v>1606443.53</v>
      </c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73" priority="9">
      <formula>$F32&lt;&gt;0</formula>
    </cfRule>
  </conditionalFormatting>
  <conditionalFormatting sqref="A21">
    <cfRule type="expression" dxfId="172" priority="8">
      <formula>$F21&lt;&gt;0</formula>
    </cfRule>
  </conditionalFormatting>
  <conditionalFormatting sqref="A45">
    <cfRule type="expression" dxfId="171" priority="6">
      <formula>$F$21&lt;&gt;0</formula>
    </cfRule>
  </conditionalFormatting>
  <conditionalFormatting sqref="A50">
    <cfRule type="expression" dxfId="170" priority="4">
      <formula>$F$32&lt;&gt;0</formula>
    </cfRule>
  </conditionalFormatting>
  <conditionalFormatting sqref="A46">
    <cfRule type="expression" dxfId="169" priority="2">
      <formula>$F$21&lt;&gt;0</formula>
    </cfRule>
  </conditionalFormatting>
  <conditionalFormatting sqref="A51">
    <cfRule type="expression" dxfId="168" priority="1">
      <formula>$F$21&lt;&gt;0</formula>
    </cfRule>
  </conditionalFormatting>
  <printOptions horizontalCentered="1"/>
  <pageMargins left="0.7" right="0.7" top="0.75" bottom="0.75" header="0.5" footer="0.5"/>
  <pageSetup scale="71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80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0</v>
      </c>
      <c r="C10" s="78"/>
      <c r="D10" s="77">
        <v>0</v>
      </c>
      <c r="E10" s="78"/>
      <c r="F10" s="79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698169.47</v>
      </c>
      <c r="C14" s="87"/>
      <c r="D14" s="88">
        <v>0</v>
      </c>
      <c r="E14" s="87"/>
      <c r="F14" s="86">
        <v>698169.47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16745.29</v>
      </c>
      <c r="C15" s="89"/>
      <c r="D15" s="88">
        <v>0</v>
      </c>
      <c r="E15" s="87"/>
      <c r="F15" s="86">
        <v>16745.29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25284.720000000001</v>
      </c>
      <c r="C16" s="89"/>
      <c r="D16" s="90">
        <v>0</v>
      </c>
      <c r="E16" s="87"/>
      <c r="F16" s="91">
        <v>25284.720000000001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740199.48</v>
      </c>
      <c r="C17" s="93"/>
      <c r="D17" s="94">
        <v>0</v>
      </c>
      <c r="E17" s="93"/>
      <c r="F17" s="94">
        <v>740199.48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740199.48</v>
      </c>
      <c r="C23" s="96"/>
      <c r="D23" s="79">
        <v>0</v>
      </c>
      <c r="E23" s="96"/>
      <c r="F23" s="79">
        <v>740199.48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259818.14</v>
      </c>
      <c r="C28" s="103"/>
      <c r="D28" s="98">
        <v>0</v>
      </c>
      <c r="E28" s="103"/>
      <c r="F28" s="94">
        <v>259818.14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259818.14</v>
      </c>
      <c r="C33" s="96"/>
      <c r="D33" s="79">
        <v>0</v>
      </c>
      <c r="E33" s="96"/>
      <c r="F33" s="79">
        <v>259818.14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480381.34</v>
      </c>
      <c r="C35" s="87"/>
      <c r="D35" s="88">
        <v>0</v>
      </c>
      <c r="E35" s="87"/>
      <c r="F35" s="86">
        <v>480381.34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0</v>
      </c>
      <c r="C37" s="96"/>
      <c r="D37" s="107">
        <v>0</v>
      </c>
      <c r="E37" s="96"/>
      <c r="F37" s="107"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19" priority="6">
      <formula>$F32&lt;&gt;0</formula>
    </cfRule>
  </conditionalFormatting>
  <conditionalFormatting sqref="A21">
    <cfRule type="expression" dxfId="118" priority="5">
      <formula>$F21&lt;&gt;0</formula>
    </cfRule>
  </conditionalFormatting>
  <conditionalFormatting sqref="A46:F50">
    <cfRule type="expression" dxfId="117" priority="4">
      <formula>$F$21&lt;&gt;0</formula>
    </cfRule>
  </conditionalFormatting>
  <conditionalFormatting sqref="A45">
    <cfRule type="expression" dxfId="116" priority="3">
      <formula>$F$21&lt;&gt;0</formula>
    </cfRule>
  </conditionalFormatting>
  <conditionalFormatting sqref="A51">
    <cfRule type="expression" dxfId="115" priority="2">
      <formula>$F$32&lt;&gt;0</formula>
    </cfRule>
  </conditionalFormatting>
  <conditionalFormatting sqref="A52:F55">
    <cfRule type="expression" dxfId="11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81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3999060.29</v>
      </c>
      <c r="C10" s="78"/>
      <c r="D10" s="77">
        <v>267157.19</v>
      </c>
      <c r="E10" s="78"/>
      <c r="F10" s="79">
        <v>4266217.4800000004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4540628.01</v>
      </c>
      <c r="C14" s="87"/>
      <c r="D14" s="88">
        <v>0</v>
      </c>
      <c r="E14" s="87"/>
      <c r="F14" s="86">
        <v>4540628.01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34029.06</v>
      </c>
      <c r="C15" s="89"/>
      <c r="D15" s="88">
        <v>0</v>
      </c>
      <c r="E15" s="87"/>
      <c r="F15" s="86">
        <v>34029.06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0</v>
      </c>
      <c r="C16" s="89"/>
      <c r="D16" s="90">
        <v>0</v>
      </c>
      <c r="E16" s="87"/>
      <c r="F16" s="91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4574657.0699999994</v>
      </c>
      <c r="C17" s="93"/>
      <c r="D17" s="94">
        <v>0</v>
      </c>
      <c r="E17" s="93"/>
      <c r="F17" s="94">
        <v>4574657.0699999994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13406.22</v>
      </c>
      <c r="E19" s="96"/>
      <c r="F19" s="99">
        <v>13406.22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4574657.0699999994</v>
      </c>
      <c r="C23" s="96"/>
      <c r="D23" s="79">
        <v>13406.22</v>
      </c>
      <c r="E23" s="96"/>
      <c r="F23" s="79">
        <v>4588063.2899999991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202147.87</v>
      </c>
      <c r="C27" s="103"/>
      <c r="D27" s="98">
        <v>0</v>
      </c>
      <c r="E27" s="103"/>
      <c r="F27" s="94">
        <v>202147.87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959543.83</v>
      </c>
      <c r="C29" s="103"/>
      <c r="D29" s="98">
        <v>0</v>
      </c>
      <c r="E29" s="103"/>
      <c r="F29" s="94">
        <v>959543.83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251897.18</v>
      </c>
      <c r="C30" s="104"/>
      <c r="D30" s="98">
        <v>0</v>
      </c>
      <c r="E30" s="104"/>
      <c r="F30" s="99">
        <v>251897.18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367395.89</v>
      </c>
      <c r="C31" s="104"/>
      <c r="D31" s="98">
        <v>0</v>
      </c>
      <c r="E31" s="104"/>
      <c r="F31" s="99">
        <v>367395.89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1723255.05</v>
      </c>
      <c r="C32" s="104"/>
      <c r="D32" s="90">
        <v>0</v>
      </c>
      <c r="E32" s="104"/>
      <c r="F32" s="105">
        <v>1723255.05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3504239.8200000003</v>
      </c>
      <c r="C33" s="96"/>
      <c r="D33" s="79">
        <v>0</v>
      </c>
      <c r="E33" s="96"/>
      <c r="F33" s="79">
        <v>3504239.8200000003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5069477.5399999991</v>
      </c>
      <c r="C37" s="96"/>
      <c r="D37" s="107">
        <v>280563.40999999997</v>
      </c>
      <c r="E37" s="96"/>
      <c r="F37" s="107">
        <v>5350040.9499999993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57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13" priority="6">
      <formula>$F32&lt;&gt;0</formula>
    </cfRule>
  </conditionalFormatting>
  <conditionalFormatting sqref="A21">
    <cfRule type="expression" dxfId="112" priority="5">
      <formula>$F21&lt;&gt;0</formula>
    </cfRule>
  </conditionalFormatting>
  <conditionalFormatting sqref="A46:F50">
    <cfRule type="expression" dxfId="111" priority="4">
      <formula>$F$21&lt;&gt;0</formula>
    </cfRule>
  </conditionalFormatting>
  <conditionalFormatting sqref="A45">
    <cfRule type="expression" dxfId="110" priority="3">
      <formula>$F$21&lt;&gt;0</formula>
    </cfRule>
  </conditionalFormatting>
  <conditionalFormatting sqref="A51">
    <cfRule type="expression" dxfId="109" priority="2">
      <formula>$F$32&lt;&gt;0</formula>
    </cfRule>
  </conditionalFormatting>
  <conditionalFormatting sqref="A52:F55">
    <cfRule type="expression" dxfId="10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82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75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3326416.18</v>
      </c>
      <c r="C10" s="78"/>
      <c r="D10" s="77">
        <v>0</v>
      </c>
      <c r="E10" s="78"/>
      <c r="F10" s="79">
        <v>3326416.18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2391405.75</v>
      </c>
      <c r="C14" s="87"/>
      <c r="D14" s="88">
        <v>24425.15</v>
      </c>
      <c r="E14" s="87"/>
      <c r="F14" s="86">
        <v>2415830.9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27550.69</v>
      </c>
      <c r="C15" s="89"/>
      <c r="D15" s="88">
        <v>281.39999999999998</v>
      </c>
      <c r="E15" s="87"/>
      <c r="F15" s="86">
        <v>27832.09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490602.97</v>
      </c>
      <c r="C16" s="89"/>
      <c r="D16" s="90">
        <v>5010.88</v>
      </c>
      <c r="E16" s="87"/>
      <c r="F16" s="91">
        <v>495613.85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2909559.41</v>
      </c>
      <c r="C17" s="93"/>
      <c r="D17" s="94">
        <v>29717.430000000004</v>
      </c>
      <c r="E17" s="93"/>
      <c r="F17" s="94">
        <v>2939276.8400000003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2909559.41</v>
      </c>
      <c r="C23" s="96"/>
      <c r="D23" s="79">
        <v>29717.430000000004</v>
      </c>
      <c r="E23" s="96"/>
      <c r="F23" s="79">
        <v>2939276.8400000003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876828.02</v>
      </c>
      <c r="C31" s="104"/>
      <c r="D31" s="98">
        <v>29717.43</v>
      </c>
      <c r="E31" s="104"/>
      <c r="F31" s="99">
        <v>906545.45000000007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-4352873.09</v>
      </c>
      <c r="C32" s="104"/>
      <c r="D32" s="90">
        <v>0</v>
      </c>
      <c r="E32" s="104"/>
      <c r="F32" s="105">
        <v>-4352873.09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-3476045.07</v>
      </c>
      <c r="C33" s="96"/>
      <c r="D33" s="79">
        <v>29717.43</v>
      </c>
      <c r="E33" s="96"/>
      <c r="F33" s="79">
        <v>-3446327.6399999997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9712020.6600000001</v>
      </c>
      <c r="C37" s="96"/>
      <c r="D37" s="107">
        <v>3.637978807091713E-12</v>
      </c>
      <c r="E37" s="96"/>
      <c r="F37" s="107">
        <v>9712020.6600000001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66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07" priority="6">
      <formula>$F32&lt;&gt;0</formula>
    </cfRule>
  </conditionalFormatting>
  <conditionalFormatting sqref="A21">
    <cfRule type="expression" dxfId="106" priority="5">
      <formula>$F21&lt;&gt;0</formula>
    </cfRule>
  </conditionalFormatting>
  <conditionalFormatting sqref="A46:F50">
    <cfRule type="expression" dxfId="105" priority="4">
      <formula>$F$21&lt;&gt;0</formula>
    </cfRule>
  </conditionalFormatting>
  <conditionalFormatting sqref="A45">
    <cfRule type="expression" dxfId="104" priority="3">
      <formula>$F$21&lt;&gt;0</formula>
    </cfRule>
  </conditionalFormatting>
  <conditionalFormatting sqref="A51">
    <cfRule type="expression" dxfId="103" priority="2">
      <formula>$F$32&lt;&gt;0</formula>
    </cfRule>
  </conditionalFormatting>
  <conditionalFormatting sqref="A52:F55">
    <cfRule type="expression" dxfId="10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83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874167.63</v>
      </c>
      <c r="C10" s="78"/>
      <c r="D10" s="77">
        <v>3565</v>
      </c>
      <c r="E10" s="78"/>
      <c r="F10" s="79">
        <v>877732.63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285788.87</v>
      </c>
      <c r="C14" s="87"/>
      <c r="D14" s="88">
        <v>2825</v>
      </c>
      <c r="E14" s="87"/>
      <c r="F14" s="86">
        <v>288613.87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26059.85</v>
      </c>
      <c r="C15" s="89"/>
      <c r="D15" s="88">
        <v>540</v>
      </c>
      <c r="E15" s="87"/>
      <c r="F15" s="86">
        <v>26599.85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7426.62</v>
      </c>
      <c r="C16" s="89"/>
      <c r="D16" s="90">
        <v>0</v>
      </c>
      <c r="E16" s="87"/>
      <c r="F16" s="91">
        <v>7426.62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319275.33999999997</v>
      </c>
      <c r="C17" s="93"/>
      <c r="D17" s="94">
        <v>3365</v>
      </c>
      <c r="E17" s="93"/>
      <c r="F17" s="94">
        <v>322640.33999999997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319275.33999999997</v>
      </c>
      <c r="C23" s="96"/>
      <c r="D23" s="79">
        <v>3365</v>
      </c>
      <c r="E23" s="96"/>
      <c r="F23" s="79">
        <v>322640.33999999997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9190.35</v>
      </c>
      <c r="C29" s="103"/>
      <c r="D29" s="98">
        <v>0</v>
      </c>
      <c r="E29" s="103"/>
      <c r="F29" s="94">
        <v>9190.35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4127.3999999999996</v>
      </c>
      <c r="C30" s="104"/>
      <c r="D30" s="98">
        <v>6930</v>
      </c>
      <c r="E30" s="104"/>
      <c r="F30" s="99">
        <v>11057.4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836</v>
      </c>
      <c r="C32" s="104"/>
      <c r="D32" s="90">
        <v>0</v>
      </c>
      <c r="E32" s="104"/>
      <c r="F32" s="105">
        <v>836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14153.75</v>
      </c>
      <c r="C33" s="96"/>
      <c r="D33" s="79">
        <v>6930</v>
      </c>
      <c r="E33" s="96"/>
      <c r="F33" s="79">
        <v>21083.75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1179289.22</v>
      </c>
      <c r="C37" s="96"/>
      <c r="D37" s="107">
        <v>0</v>
      </c>
      <c r="E37" s="96"/>
      <c r="F37" s="107">
        <v>1179289.22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 t="s">
        <v>58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01" priority="6">
      <formula>$F32&lt;&gt;0</formula>
    </cfRule>
  </conditionalFormatting>
  <conditionalFormatting sqref="A21">
    <cfRule type="expression" dxfId="100" priority="5">
      <formula>$F21&lt;&gt;0</formula>
    </cfRule>
  </conditionalFormatting>
  <conditionalFormatting sqref="A46:F50">
    <cfRule type="expression" dxfId="99" priority="4">
      <formula>$F$21&lt;&gt;0</formula>
    </cfRule>
  </conditionalFormatting>
  <conditionalFormatting sqref="A45">
    <cfRule type="expression" dxfId="98" priority="3">
      <formula>$F$21&lt;&gt;0</formula>
    </cfRule>
  </conditionalFormatting>
  <conditionalFormatting sqref="A51">
    <cfRule type="expression" dxfId="97" priority="2">
      <formula>$F$32&lt;&gt;0</formula>
    </cfRule>
  </conditionalFormatting>
  <conditionalFormatting sqref="A52:F55">
    <cfRule type="expression" dxfId="9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84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1668120.51</v>
      </c>
      <c r="C10" s="78"/>
      <c r="D10" s="77">
        <v>0</v>
      </c>
      <c r="E10" s="78"/>
      <c r="F10" s="79">
        <v>1668120.51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650018.43000000005</v>
      </c>
      <c r="C14" s="87"/>
      <c r="D14" s="88">
        <v>0</v>
      </c>
      <c r="E14" s="87"/>
      <c r="F14" s="86">
        <v>650018.43000000005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0</v>
      </c>
      <c r="C15" s="89"/>
      <c r="D15" s="88">
        <v>0</v>
      </c>
      <c r="E15" s="87"/>
      <c r="F15" s="86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17172.45</v>
      </c>
      <c r="C16" s="89"/>
      <c r="D16" s="90">
        <v>0</v>
      </c>
      <c r="E16" s="87"/>
      <c r="F16" s="91">
        <v>17172.45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667190.88</v>
      </c>
      <c r="C17" s="93"/>
      <c r="D17" s="94">
        <v>0</v>
      </c>
      <c r="E17" s="93"/>
      <c r="F17" s="94">
        <v>667190.88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667190.88</v>
      </c>
      <c r="C23" s="96"/>
      <c r="D23" s="79">
        <v>0</v>
      </c>
      <c r="E23" s="96"/>
      <c r="F23" s="79">
        <v>667190.88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0</v>
      </c>
      <c r="C33" s="96"/>
      <c r="D33" s="79">
        <v>0</v>
      </c>
      <c r="E33" s="96"/>
      <c r="F33" s="79">
        <v>0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2335311.39</v>
      </c>
      <c r="C37" s="96"/>
      <c r="D37" s="107">
        <v>0</v>
      </c>
      <c r="E37" s="96"/>
      <c r="F37" s="107">
        <v>2335311.39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95" priority="6">
      <formula>$F32&lt;&gt;0</formula>
    </cfRule>
  </conditionalFormatting>
  <conditionalFormatting sqref="A21">
    <cfRule type="expression" dxfId="94" priority="5">
      <formula>$F21&lt;&gt;0</formula>
    </cfRule>
  </conditionalFormatting>
  <conditionalFormatting sqref="A46:F50">
    <cfRule type="expression" dxfId="93" priority="4">
      <formula>$F$21&lt;&gt;0</formula>
    </cfRule>
  </conditionalFormatting>
  <conditionalFormatting sqref="A45">
    <cfRule type="expression" dxfId="92" priority="3">
      <formula>$F$21&lt;&gt;0</formula>
    </cfRule>
  </conditionalFormatting>
  <conditionalFormatting sqref="A51">
    <cfRule type="expression" dxfId="91" priority="2">
      <formula>$F$32&lt;&gt;0</formula>
    </cfRule>
  </conditionalFormatting>
  <conditionalFormatting sqref="A52:F55">
    <cfRule type="expression" dxfId="9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85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6347766.4800000004</v>
      </c>
      <c r="C10" s="78"/>
      <c r="D10" s="77">
        <v>54133.53</v>
      </c>
      <c r="E10" s="78"/>
      <c r="F10" s="79">
        <v>6401900.0100000007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1747497</v>
      </c>
      <c r="C14" s="87"/>
      <c r="D14" s="88">
        <v>0</v>
      </c>
      <c r="E14" s="87"/>
      <c r="F14" s="86">
        <v>1747497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0</v>
      </c>
      <c r="C15" s="89"/>
      <c r="D15" s="88">
        <v>0</v>
      </c>
      <c r="E15" s="87"/>
      <c r="F15" s="86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88014.88</v>
      </c>
      <c r="C16" s="89"/>
      <c r="D16" s="90">
        <v>0</v>
      </c>
      <c r="E16" s="87"/>
      <c r="F16" s="91">
        <v>88014.88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1835511.88</v>
      </c>
      <c r="C17" s="93"/>
      <c r="D17" s="94">
        <v>0</v>
      </c>
      <c r="E17" s="93"/>
      <c r="F17" s="94">
        <v>1835511.88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29078.32</v>
      </c>
      <c r="E19" s="96"/>
      <c r="F19" s="99">
        <v>29078.32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1835511.88</v>
      </c>
      <c r="C23" s="96"/>
      <c r="D23" s="79">
        <v>29078.32</v>
      </c>
      <c r="E23" s="96"/>
      <c r="F23" s="79">
        <v>1864590.2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1074317.71</v>
      </c>
      <c r="C27" s="103"/>
      <c r="D27" s="98">
        <v>0</v>
      </c>
      <c r="E27" s="103"/>
      <c r="F27" s="94">
        <v>1074317.71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1381031.32</v>
      </c>
      <c r="C28" s="103"/>
      <c r="D28" s="98">
        <v>0</v>
      </c>
      <c r="E28" s="103"/>
      <c r="F28" s="94">
        <v>1381031.32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390322.05</v>
      </c>
      <c r="C29" s="103"/>
      <c r="D29" s="98">
        <v>0</v>
      </c>
      <c r="E29" s="103"/>
      <c r="F29" s="94">
        <v>390322.05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607166.13</v>
      </c>
      <c r="C30" s="104"/>
      <c r="D30" s="98">
        <v>0</v>
      </c>
      <c r="E30" s="104"/>
      <c r="F30" s="99">
        <v>607166.13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100058.96</v>
      </c>
      <c r="C31" s="104"/>
      <c r="D31" s="98">
        <v>0</v>
      </c>
      <c r="E31" s="104"/>
      <c r="F31" s="99">
        <v>100058.96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3552896.17</v>
      </c>
      <c r="C33" s="96"/>
      <c r="D33" s="79">
        <v>0</v>
      </c>
      <c r="E33" s="96"/>
      <c r="F33" s="79">
        <v>3552896.17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4630382.1900000004</v>
      </c>
      <c r="C37" s="96"/>
      <c r="D37" s="107">
        <v>83211.850000000006</v>
      </c>
      <c r="E37" s="96"/>
      <c r="F37" s="107">
        <v>4713594.040000001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89" priority="6">
      <formula>$F32&lt;&gt;0</formula>
    </cfRule>
  </conditionalFormatting>
  <conditionalFormatting sqref="A21">
    <cfRule type="expression" dxfId="88" priority="5">
      <formula>$F21&lt;&gt;0</formula>
    </cfRule>
  </conditionalFormatting>
  <conditionalFormatting sqref="A46:F50">
    <cfRule type="expression" dxfId="87" priority="4">
      <formula>$F$21&lt;&gt;0</formula>
    </cfRule>
  </conditionalFormatting>
  <conditionalFormatting sqref="A45">
    <cfRule type="expression" dxfId="86" priority="3">
      <formula>$F$21&lt;&gt;0</formula>
    </cfRule>
  </conditionalFormatting>
  <conditionalFormatting sqref="A51">
    <cfRule type="expression" dxfId="85" priority="2">
      <formula>$F$32&lt;&gt;0</formula>
    </cfRule>
  </conditionalFormatting>
  <conditionalFormatting sqref="A52:F55">
    <cfRule type="expression" dxfId="8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86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75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78728992.439999998</v>
      </c>
      <c r="C10" s="78"/>
      <c r="D10" s="77">
        <v>10359587</v>
      </c>
      <c r="E10" s="78"/>
      <c r="F10" s="79">
        <v>89088579.439999998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21842335.499999996</v>
      </c>
      <c r="C14" s="87"/>
      <c r="D14" s="88">
        <v>0</v>
      </c>
      <c r="E14" s="87"/>
      <c r="F14" s="86">
        <v>21842335.499999996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87620.39</v>
      </c>
      <c r="C15" s="89"/>
      <c r="D15" s="88">
        <v>0</v>
      </c>
      <c r="E15" s="87"/>
      <c r="F15" s="86">
        <v>87620.39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1113636.42</v>
      </c>
      <c r="C16" s="89"/>
      <c r="D16" s="90">
        <v>0</v>
      </c>
      <c r="E16" s="87"/>
      <c r="F16" s="91">
        <v>1113636.42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23043592.309999995</v>
      </c>
      <c r="C17" s="93"/>
      <c r="D17" s="94">
        <v>0</v>
      </c>
      <c r="E17" s="93"/>
      <c r="F17" s="94">
        <v>23043592.309999995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23043592.309999995</v>
      </c>
      <c r="C23" s="96"/>
      <c r="D23" s="79">
        <v>0</v>
      </c>
      <c r="E23" s="96"/>
      <c r="F23" s="79">
        <v>23043592.309999995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1534671.97</v>
      </c>
      <c r="C27" s="103"/>
      <c r="D27" s="98">
        <v>0</v>
      </c>
      <c r="E27" s="103"/>
      <c r="F27" s="94">
        <v>1534671.97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6775.39</v>
      </c>
      <c r="C29" s="103"/>
      <c r="D29" s="98">
        <v>0</v>
      </c>
      <c r="E29" s="103"/>
      <c r="F29" s="94">
        <v>6775.39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358614</v>
      </c>
      <c r="C32" s="104"/>
      <c r="D32" s="90">
        <v>0</v>
      </c>
      <c r="E32" s="104"/>
      <c r="F32" s="105">
        <v>358614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1900061.3599999999</v>
      </c>
      <c r="C33" s="96"/>
      <c r="D33" s="79">
        <v>0</v>
      </c>
      <c r="E33" s="96"/>
      <c r="F33" s="79">
        <v>1900061.3599999999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99872523.390000001</v>
      </c>
      <c r="C37" s="96"/>
      <c r="D37" s="107">
        <v>10359587</v>
      </c>
      <c r="E37" s="96"/>
      <c r="F37" s="107">
        <v>110232110.39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 t="s">
        <v>68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83" priority="6">
      <formula>$F32&lt;&gt;0</formula>
    </cfRule>
  </conditionalFormatting>
  <conditionalFormatting sqref="A21">
    <cfRule type="expression" dxfId="82" priority="5">
      <formula>$F21&lt;&gt;0</formula>
    </cfRule>
  </conditionalFormatting>
  <conditionalFormatting sqref="A46:F50">
    <cfRule type="expression" dxfId="81" priority="4">
      <formula>$F$21&lt;&gt;0</formula>
    </cfRule>
  </conditionalFormatting>
  <conditionalFormatting sqref="A45">
    <cfRule type="expression" dxfId="80" priority="3">
      <formula>$F$21&lt;&gt;0</formula>
    </cfRule>
  </conditionalFormatting>
  <conditionalFormatting sqref="A51">
    <cfRule type="expression" dxfId="79" priority="2">
      <formula>$F$32&lt;&gt;0</formula>
    </cfRule>
  </conditionalFormatting>
  <conditionalFormatting sqref="A52:F55">
    <cfRule type="expression" dxfId="7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87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75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82875.360000000001</v>
      </c>
      <c r="C10" s="78"/>
      <c r="D10" s="77">
        <v>3320.32</v>
      </c>
      <c r="E10" s="78"/>
      <c r="F10" s="79">
        <v>86195.680000000008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159338.12</v>
      </c>
      <c r="C14" s="87"/>
      <c r="D14" s="88">
        <v>0</v>
      </c>
      <c r="E14" s="87"/>
      <c r="F14" s="86">
        <v>159338.12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12371.79</v>
      </c>
      <c r="C15" s="89"/>
      <c r="D15" s="88">
        <v>0</v>
      </c>
      <c r="E15" s="87"/>
      <c r="F15" s="86">
        <v>12371.79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0</v>
      </c>
      <c r="C16" s="89"/>
      <c r="D16" s="90">
        <v>0</v>
      </c>
      <c r="E16" s="87"/>
      <c r="F16" s="91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171709.91</v>
      </c>
      <c r="C17" s="93"/>
      <c r="D17" s="94">
        <v>0</v>
      </c>
      <c r="E17" s="93"/>
      <c r="F17" s="94">
        <v>171709.91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171709.91</v>
      </c>
      <c r="C23" s="96"/>
      <c r="D23" s="79">
        <v>0</v>
      </c>
      <c r="E23" s="96"/>
      <c r="F23" s="79">
        <v>171709.91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87984.98</v>
      </c>
      <c r="C29" s="103"/>
      <c r="D29" s="98">
        <v>0</v>
      </c>
      <c r="E29" s="103"/>
      <c r="F29" s="94">
        <v>87984.98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19229.84</v>
      </c>
      <c r="C30" s="104"/>
      <c r="D30" s="98">
        <v>0</v>
      </c>
      <c r="E30" s="104"/>
      <c r="F30" s="99">
        <v>19229.84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102732.77</v>
      </c>
      <c r="C31" s="104"/>
      <c r="D31" s="98">
        <v>0</v>
      </c>
      <c r="E31" s="104"/>
      <c r="F31" s="99">
        <v>102732.77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44637.68</v>
      </c>
      <c r="C32" s="104"/>
      <c r="D32" s="90">
        <v>3320.32</v>
      </c>
      <c r="E32" s="104"/>
      <c r="F32" s="105">
        <v>47958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254585.27</v>
      </c>
      <c r="C33" s="96"/>
      <c r="D33" s="79">
        <v>3320.32</v>
      </c>
      <c r="E33" s="96"/>
      <c r="F33" s="79">
        <v>257905.59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2.9103830456733704E-11</v>
      </c>
      <c r="C37" s="96"/>
      <c r="D37" s="107">
        <v>0</v>
      </c>
      <c r="E37" s="96"/>
      <c r="F37" s="107">
        <v>2.9103830456733704E-11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65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77" priority="6">
      <formula>$F32&lt;&gt;0</formula>
    </cfRule>
  </conditionalFormatting>
  <conditionalFormatting sqref="A21">
    <cfRule type="expression" dxfId="76" priority="5">
      <formula>$F21&lt;&gt;0</formula>
    </cfRule>
  </conditionalFormatting>
  <conditionalFormatting sqref="A46:F50">
    <cfRule type="expression" dxfId="75" priority="4">
      <formula>$F$21&lt;&gt;0</formula>
    </cfRule>
  </conditionalFormatting>
  <conditionalFormatting sqref="A45">
    <cfRule type="expression" dxfId="74" priority="3">
      <formula>$F$21&lt;&gt;0</formula>
    </cfRule>
  </conditionalFormatting>
  <conditionalFormatting sqref="A51">
    <cfRule type="expression" dxfId="73" priority="2">
      <formula>$F$32&lt;&gt;0</formula>
    </cfRule>
  </conditionalFormatting>
  <conditionalFormatting sqref="A52:F55">
    <cfRule type="expression" dxfId="7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88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75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1530617.62</v>
      </c>
      <c r="C10" s="78"/>
      <c r="D10" s="77">
        <v>0</v>
      </c>
      <c r="E10" s="78"/>
      <c r="F10" s="79">
        <v>1530617.62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1267735.97</v>
      </c>
      <c r="C14" s="87"/>
      <c r="D14" s="88">
        <v>0</v>
      </c>
      <c r="E14" s="87"/>
      <c r="F14" s="86">
        <v>1267735.97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19356.98</v>
      </c>
      <c r="C15" s="89"/>
      <c r="D15" s="88">
        <v>0</v>
      </c>
      <c r="E15" s="87"/>
      <c r="F15" s="86">
        <v>19356.98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144194.9</v>
      </c>
      <c r="C16" s="89"/>
      <c r="D16" s="90">
        <v>0</v>
      </c>
      <c r="E16" s="87"/>
      <c r="F16" s="91">
        <v>144194.9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1431287.8499999999</v>
      </c>
      <c r="C17" s="93"/>
      <c r="D17" s="94">
        <v>0</v>
      </c>
      <c r="E17" s="93"/>
      <c r="F17" s="94">
        <v>1431287.8499999999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1431287.8499999999</v>
      </c>
      <c r="C23" s="96"/>
      <c r="D23" s="79">
        <v>0</v>
      </c>
      <c r="E23" s="96"/>
      <c r="F23" s="79">
        <v>1431287.8499999999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584854.67000000004</v>
      </c>
      <c r="C27" s="103"/>
      <c r="D27" s="98">
        <v>0</v>
      </c>
      <c r="E27" s="103"/>
      <c r="F27" s="94">
        <v>584854.67000000004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52876.66</v>
      </c>
      <c r="C28" s="103"/>
      <c r="D28" s="98">
        <v>0</v>
      </c>
      <c r="E28" s="103"/>
      <c r="F28" s="94">
        <v>52876.66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38382.730000000003</v>
      </c>
      <c r="C29" s="103"/>
      <c r="D29" s="98">
        <v>0</v>
      </c>
      <c r="E29" s="103"/>
      <c r="F29" s="94">
        <v>38382.730000000003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766219.72</v>
      </c>
      <c r="C31" s="104"/>
      <c r="D31" s="98">
        <v>0</v>
      </c>
      <c r="E31" s="104"/>
      <c r="F31" s="99">
        <v>766219.72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1442333.78</v>
      </c>
      <c r="C33" s="96"/>
      <c r="D33" s="79">
        <v>0</v>
      </c>
      <c r="E33" s="96"/>
      <c r="F33" s="79">
        <v>1442333.78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1519571.6899999997</v>
      </c>
      <c r="C37" s="96"/>
      <c r="D37" s="107">
        <v>0</v>
      </c>
      <c r="E37" s="96"/>
      <c r="F37" s="107">
        <v>1519571.6899999997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71" priority="6">
      <formula>$F32&lt;&gt;0</formula>
    </cfRule>
  </conditionalFormatting>
  <conditionalFormatting sqref="A21">
    <cfRule type="expression" dxfId="70" priority="5">
      <formula>$F21&lt;&gt;0</formula>
    </cfRule>
  </conditionalFormatting>
  <conditionalFormatting sqref="A46:F50">
    <cfRule type="expression" dxfId="69" priority="4">
      <formula>$F$21&lt;&gt;0</formula>
    </cfRule>
  </conditionalFormatting>
  <conditionalFormatting sqref="A45">
    <cfRule type="expression" dxfId="68" priority="3">
      <formula>$F$21&lt;&gt;0</formula>
    </cfRule>
  </conditionalFormatting>
  <conditionalFormatting sqref="A51">
    <cfRule type="expression" dxfId="67" priority="2">
      <formula>$F$32&lt;&gt;0</formula>
    </cfRule>
  </conditionalFormatting>
  <conditionalFormatting sqref="A52:F55">
    <cfRule type="expression" dxfId="6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89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14708159.539999999</v>
      </c>
      <c r="C10" s="78"/>
      <c r="D10" s="77">
        <v>1504502.03</v>
      </c>
      <c r="E10" s="78"/>
      <c r="F10" s="79">
        <v>16212661.569999998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5842121.3799999999</v>
      </c>
      <c r="C14" s="87"/>
      <c r="D14" s="88">
        <v>0</v>
      </c>
      <c r="E14" s="87"/>
      <c r="F14" s="86">
        <v>5842121.3799999999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98728.81</v>
      </c>
      <c r="C15" s="89"/>
      <c r="D15" s="88">
        <v>0</v>
      </c>
      <c r="E15" s="87"/>
      <c r="F15" s="86">
        <v>98728.81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250704</v>
      </c>
      <c r="C16" s="89"/>
      <c r="D16" s="90">
        <v>0</v>
      </c>
      <c r="E16" s="87"/>
      <c r="F16" s="91">
        <v>250704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6191554.1899999995</v>
      </c>
      <c r="C17" s="93"/>
      <c r="D17" s="94">
        <v>0</v>
      </c>
      <c r="E17" s="93"/>
      <c r="F17" s="94">
        <v>6191554.1899999995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170201.18</v>
      </c>
      <c r="E19" s="96"/>
      <c r="F19" s="99">
        <v>170201.18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6191554.1899999995</v>
      </c>
      <c r="C23" s="96"/>
      <c r="D23" s="79">
        <v>170201.18</v>
      </c>
      <c r="E23" s="96"/>
      <c r="F23" s="79">
        <v>6361755.3699999992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5367658.24</v>
      </c>
      <c r="C26" s="96"/>
      <c r="D26" s="98">
        <v>0</v>
      </c>
      <c r="E26" s="96"/>
      <c r="F26" s="99">
        <v>5367658.24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23320</v>
      </c>
      <c r="C29" s="103"/>
      <c r="D29" s="98">
        <v>0</v>
      </c>
      <c r="E29" s="103"/>
      <c r="F29" s="94">
        <v>23320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443741.53</v>
      </c>
      <c r="C30" s="104"/>
      <c r="D30" s="98">
        <v>0</v>
      </c>
      <c r="E30" s="104"/>
      <c r="F30" s="99">
        <v>443741.53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1365505.51</v>
      </c>
      <c r="C32" s="104"/>
      <c r="D32" s="90">
        <v>0</v>
      </c>
      <c r="E32" s="104"/>
      <c r="F32" s="105">
        <v>1365505.51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7200225.2800000003</v>
      </c>
      <c r="C33" s="96"/>
      <c r="D33" s="79">
        <v>0</v>
      </c>
      <c r="E33" s="96"/>
      <c r="F33" s="79">
        <v>7200225.2800000003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13699488.449999996</v>
      </c>
      <c r="C37" s="96"/>
      <c r="D37" s="107">
        <v>1674703.21</v>
      </c>
      <c r="E37" s="96"/>
      <c r="F37" s="107">
        <v>15374191.659999996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59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65" priority="6">
      <formula>$F32&lt;&gt;0</formula>
    </cfRule>
  </conditionalFormatting>
  <conditionalFormatting sqref="A21">
    <cfRule type="expression" dxfId="64" priority="5">
      <formula>$F21&lt;&gt;0</formula>
    </cfRule>
  </conditionalFormatting>
  <conditionalFormatting sqref="A46:F50">
    <cfRule type="expression" dxfId="63" priority="4">
      <formula>$F$21&lt;&gt;0</formula>
    </cfRule>
  </conditionalFormatting>
  <conditionalFormatting sqref="A45">
    <cfRule type="expression" dxfId="62" priority="3">
      <formula>$F$21&lt;&gt;0</formula>
    </cfRule>
  </conditionalFormatting>
  <conditionalFormatting sqref="A51">
    <cfRule type="expression" dxfId="61" priority="2">
      <formula>$F$32&lt;&gt;0</formula>
    </cfRule>
  </conditionalFormatting>
  <conditionalFormatting sqref="A52:F55">
    <cfRule type="expression" dxfId="6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69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1237543.69</v>
      </c>
      <c r="C10" s="78"/>
      <c r="D10" s="77">
        <v>0</v>
      </c>
      <c r="E10" s="78"/>
      <c r="F10" s="79">
        <v>1237543.69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2703361.65</v>
      </c>
      <c r="C14" s="87"/>
      <c r="D14" s="88">
        <v>0</v>
      </c>
      <c r="E14" s="87"/>
      <c r="F14" s="86">
        <v>2703361.65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32556.48</v>
      </c>
      <c r="C15" s="89"/>
      <c r="D15" s="88">
        <v>0</v>
      </c>
      <c r="E15" s="87"/>
      <c r="F15" s="86">
        <v>32556.48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263308.90999999997</v>
      </c>
      <c r="C16" s="89"/>
      <c r="D16" s="90">
        <v>0</v>
      </c>
      <c r="E16" s="87"/>
      <c r="F16" s="91">
        <v>263308.90999999997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2999227.04</v>
      </c>
      <c r="C17" s="93"/>
      <c r="D17" s="94">
        <v>0</v>
      </c>
      <c r="E17" s="93"/>
      <c r="F17" s="94">
        <v>2999227.04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2999227.04</v>
      </c>
      <c r="C23" s="96"/>
      <c r="D23" s="79">
        <v>0</v>
      </c>
      <c r="E23" s="96"/>
      <c r="F23" s="79">
        <v>2999227.04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49585.56</v>
      </c>
      <c r="C26" s="96"/>
      <c r="D26" s="98">
        <v>0</v>
      </c>
      <c r="E26" s="96"/>
      <c r="F26" s="99">
        <v>49585.56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235991.67999999999</v>
      </c>
      <c r="C27" s="103"/>
      <c r="D27" s="98">
        <v>0</v>
      </c>
      <c r="E27" s="103"/>
      <c r="F27" s="94">
        <v>235991.67999999999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1110133.6599999999</v>
      </c>
      <c r="C28" s="103"/>
      <c r="D28" s="98">
        <v>0</v>
      </c>
      <c r="E28" s="103"/>
      <c r="F28" s="94">
        <v>1110133.6599999999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37321.339999999997</v>
      </c>
      <c r="C29" s="103"/>
      <c r="D29" s="98">
        <v>0</v>
      </c>
      <c r="E29" s="103"/>
      <c r="F29" s="94">
        <v>37321.339999999997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609011.36</v>
      </c>
      <c r="C30" s="104"/>
      <c r="D30" s="98">
        <v>0</v>
      </c>
      <c r="E30" s="104"/>
      <c r="F30" s="99">
        <v>609011.36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28244</v>
      </c>
      <c r="C31" s="104"/>
      <c r="D31" s="98">
        <v>0</v>
      </c>
      <c r="E31" s="104"/>
      <c r="F31" s="99">
        <v>28244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2070287.6</v>
      </c>
      <c r="C33" s="96"/>
      <c r="D33" s="79">
        <v>0</v>
      </c>
      <c r="E33" s="96"/>
      <c r="F33" s="79">
        <v>2070287.6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2166483.1300000004</v>
      </c>
      <c r="C37" s="96"/>
      <c r="D37" s="107">
        <v>0</v>
      </c>
      <c r="E37" s="96"/>
      <c r="F37" s="107">
        <v>2166483.1300000004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67" priority="6">
      <formula>$F32&lt;&gt;0</formula>
    </cfRule>
  </conditionalFormatting>
  <conditionalFormatting sqref="A21">
    <cfRule type="expression" dxfId="166" priority="5">
      <formula>$F21&lt;&gt;0</formula>
    </cfRule>
  </conditionalFormatting>
  <conditionalFormatting sqref="A46:F50">
    <cfRule type="expression" dxfId="165" priority="4">
      <formula>$F$21&lt;&gt;0</formula>
    </cfRule>
  </conditionalFormatting>
  <conditionalFormatting sqref="A45">
    <cfRule type="expression" dxfId="164" priority="3">
      <formula>$F$21&lt;&gt;0</formula>
    </cfRule>
  </conditionalFormatting>
  <conditionalFormatting sqref="A51">
    <cfRule type="expression" dxfId="163" priority="2">
      <formula>$F$32&lt;&gt;0</formula>
    </cfRule>
  </conditionalFormatting>
  <conditionalFormatting sqref="A52:F55">
    <cfRule type="expression" dxfId="16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90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1167398.24</v>
      </c>
      <c r="C10" s="78"/>
      <c r="D10" s="77">
        <v>416394.21</v>
      </c>
      <c r="E10" s="78"/>
      <c r="F10" s="79">
        <v>1583792.45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2623226.63</v>
      </c>
      <c r="C14" s="87"/>
      <c r="D14" s="88">
        <v>0</v>
      </c>
      <c r="E14" s="87"/>
      <c r="F14" s="86">
        <v>2623226.63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44064.61</v>
      </c>
      <c r="C15" s="89"/>
      <c r="D15" s="88">
        <v>0</v>
      </c>
      <c r="E15" s="87"/>
      <c r="F15" s="86">
        <v>44064.61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104612.22</v>
      </c>
      <c r="C16" s="89"/>
      <c r="D16" s="90">
        <v>0</v>
      </c>
      <c r="E16" s="87"/>
      <c r="F16" s="91">
        <v>104612.22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2771903.46</v>
      </c>
      <c r="C17" s="93"/>
      <c r="D17" s="94">
        <v>0</v>
      </c>
      <c r="E17" s="93"/>
      <c r="F17" s="94">
        <v>2771903.46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2771903.46</v>
      </c>
      <c r="C23" s="96"/>
      <c r="D23" s="79">
        <v>0</v>
      </c>
      <c r="E23" s="96"/>
      <c r="F23" s="79">
        <v>2771903.46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132637</v>
      </c>
      <c r="C26" s="96"/>
      <c r="D26" s="98">
        <v>0</v>
      </c>
      <c r="E26" s="96"/>
      <c r="F26" s="99">
        <v>132637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1348469.4</v>
      </c>
      <c r="C28" s="103"/>
      <c r="D28" s="98">
        <v>0</v>
      </c>
      <c r="E28" s="103"/>
      <c r="F28" s="94">
        <v>1348469.4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130337.55</v>
      </c>
      <c r="C30" s="104"/>
      <c r="D30" s="98">
        <v>0</v>
      </c>
      <c r="E30" s="104"/>
      <c r="F30" s="99">
        <v>130337.55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110386.92</v>
      </c>
      <c r="C32" s="104"/>
      <c r="D32" s="90">
        <v>0</v>
      </c>
      <c r="E32" s="104"/>
      <c r="F32" s="105">
        <v>110386.92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1721830.8699999999</v>
      </c>
      <c r="C33" s="96"/>
      <c r="D33" s="79">
        <v>0</v>
      </c>
      <c r="E33" s="96"/>
      <c r="F33" s="79">
        <v>1721830.8699999999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2217470.83</v>
      </c>
      <c r="C37" s="96"/>
      <c r="D37" s="107">
        <v>416394.21</v>
      </c>
      <c r="E37" s="96"/>
      <c r="F37" s="107">
        <v>2633865.04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60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59" priority="6">
      <formula>$F32&lt;&gt;0</formula>
    </cfRule>
  </conditionalFormatting>
  <conditionalFormatting sqref="A21">
    <cfRule type="expression" dxfId="58" priority="5">
      <formula>$F21&lt;&gt;0</formula>
    </cfRule>
  </conditionalFormatting>
  <conditionalFormatting sqref="A46:F50">
    <cfRule type="expression" dxfId="57" priority="4">
      <formula>$F$21&lt;&gt;0</formula>
    </cfRule>
  </conditionalFormatting>
  <conditionalFormatting sqref="A45">
    <cfRule type="expression" dxfId="56" priority="3">
      <formula>$F$21&lt;&gt;0</formula>
    </cfRule>
  </conditionalFormatting>
  <conditionalFormatting sqref="A51">
    <cfRule type="expression" dxfId="55" priority="2">
      <formula>$F$32&lt;&gt;0</formula>
    </cfRule>
  </conditionalFormatting>
  <conditionalFormatting sqref="A52:F55">
    <cfRule type="expression" dxfId="5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91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7175275.0899999999</v>
      </c>
      <c r="C10" s="78"/>
      <c r="D10" s="77">
        <v>257633.7</v>
      </c>
      <c r="E10" s="78"/>
      <c r="F10" s="79">
        <v>7432908.79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1710535.19</v>
      </c>
      <c r="C14" s="87"/>
      <c r="D14" s="88">
        <v>0</v>
      </c>
      <c r="E14" s="87"/>
      <c r="F14" s="86">
        <v>1710535.19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44485.440000000002</v>
      </c>
      <c r="C15" s="89"/>
      <c r="D15" s="88">
        <v>0</v>
      </c>
      <c r="E15" s="87"/>
      <c r="F15" s="86">
        <v>44485.440000000002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80882.94</v>
      </c>
      <c r="C16" s="89"/>
      <c r="D16" s="90">
        <v>0</v>
      </c>
      <c r="E16" s="87"/>
      <c r="F16" s="91">
        <v>80882.94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1835903.5699999998</v>
      </c>
      <c r="C17" s="93"/>
      <c r="D17" s="94">
        <v>0</v>
      </c>
      <c r="E17" s="93"/>
      <c r="F17" s="94">
        <v>1835903.5699999998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20224.86</v>
      </c>
      <c r="E19" s="96"/>
      <c r="F19" s="99">
        <v>20224.86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1835903.5699999998</v>
      </c>
      <c r="C23" s="96"/>
      <c r="D23" s="79">
        <v>20224.86</v>
      </c>
      <c r="E23" s="96"/>
      <c r="F23" s="79">
        <v>1856128.43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202847.97</v>
      </c>
      <c r="C26" s="96"/>
      <c r="D26" s="98">
        <v>0</v>
      </c>
      <c r="E26" s="96"/>
      <c r="F26" s="99">
        <v>202847.97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58852.92</v>
      </c>
      <c r="C28" s="103"/>
      <c r="D28" s="98">
        <v>0</v>
      </c>
      <c r="E28" s="103"/>
      <c r="F28" s="94">
        <v>58852.92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261700.89</v>
      </c>
      <c r="C33" s="96"/>
      <c r="D33" s="79">
        <v>0</v>
      </c>
      <c r="E33" s="96"/>
      <c r="F33" s="79">
        <v>261700.89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8749477.7699999996</v>
      </c>
      <c r="C37" s="96"/>
      <c r="D37" s="107">
        <v>277858.56</v>
      </c>
      <c r="E37" s="96"/>
      <c r="F37" s="107">
        <v>9027336.3300000001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:F50">
    <cfRule type="expression" dxfId="51" priority="4">
      <formula>$F$21&lt;&gt;0</formula>
    </cfRule>
  </conditionalFormatting>
  <conditionalFormatting sqref="A45">
    <cfRule type="expression" dxfId="50" priority="3">
      <formula>$F$21&lt;&gt;0</formula>
    </cfRule>
  </conditionalFormatting>
  <conditionalFormatting sqref="A51">
    <cfRule type="expression" dxfId="49" priority="2">
      <formula>$F$32&lt;&gt;0</formula>
    </cfRule>
  </conditionalFormatting>
  <conditionalFormatting sqref="A52:F55">
    <cfRule type="expression" dxfId="4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92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2790783.45</v>
      </c>
      <c r="C10" s="78"/>
      <c r="D10" s="77">
        <v>0</v>
      </c>
      <c r="E10" s="78"/>
      <c r="F10" s="79">
        <v>2790783.45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1890055.98</v>
      </c>
      <c r="C14" s="87"/>
      <c r="D14" s="88">
        <v>0</v>
      </c>
      <c r="E14" s="87"/>
      <c r="F14" s="86">
        <v>1890055.98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9712.32</v>
      </c>
      <c r="C15" s="89"/>
      <c r="D15" s="88">
        <v>0</v>
      </c>
      <c r="E15" s="87"/>
      <c r="F15" s="86">
        <v>9712.32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293515.82</v>
      </c>
      <c r="C16" s="89"/>
      <c r="D16" s="90">
        <v>0</v>
      </c>
      <c r="E16" s="87"/>
      <c r="F16" s="91">
        <v>293515.82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2193284.12</v>
      </c>
      <c r="C17" s="93"/>
      <c r="D17" s="94">
        <v>0</v>
      </c>
      <c r="E17" s="93"/>
      <c r="F17" s="94">
        <v>2193284.12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2193284.12</v>
      </c>
      <c r="C23" s="96"/>
      <c r="D23" s="79">
        <v>0</v>
      </c>
      <c r="E23" s="96"/>
      <c r="F23" s="79">
        <v>2193284.12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466932.95</v>
      </c>
      <c r="C28" s="103"/>
      <c r="D28" s="98">
        <v>0</v>
      </c>
      <c r="E28" s="103"/>
      <c r="F28" s="94">
        <v>466932.95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55779.97</v>
      </c>
      <c r="C29" s="103"/>
      <c r="D29" s="98">
        <v>0</v>
      </c>
      <c r="E29" s="103"/>
      <c r="F29" s="94">
        <v>55779.97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209885.83</v>
      </c>
      <c r="C30" s="104"/>
      <c r="D30" s="98">
        <v>0</v>
      </c>
      <c r="E30" s="104"/>
      <c r="F30" s="99">
        <v>209885.83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1882203.43</v>
      </c>
      <c r="C31" s="104"/>
      <c r="D31" s="98">
        <v>0</v>
      </c>
      <c r="E31" s="104"/>
      <c r="F31" s="99">
        <v>1882203.43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2614802.1799999997</v>
      </c>
      <c r="C33" s="96"/>
      <c r="D33" s="79">
        <v>0</v>
      </c>
      <c r="E33" s="96"/>
      <c r="F33" s="79">
        <v>2614802.1799999997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2369265.3900000006</v>
      </c>
      <c r="C37" s="96"/>
      <c r="D37" s="107">
        <v>0</v>
      </c>
      <c r="E37" s="96"/>
      <c r="F37" s="107">
        <v>2369265.3900000006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:F50">
    <cfRule type="expression" dxfId="45" priority="4">
      <formula>$F$21&lt;&gt;0</formula>
    </cfRule>
  </conditionalFormatting>
  <conditionalFormatting sqref="A45">
    <cfRule type="expression" dxfId="44" priority="3">
      <formula>$F$21&lt;&gt;0</formula>
    </cfRule>
  </conditionalFormatting>
  <conditionalFormatting sqref="A51">
    <cfRule type="expression" dxfId="43" priority="2">
      <formula>$F$32&lt;&gt;0</formula>
    </cfRule>
  </conditionalFormatting>
  <conditionalFormatting sqref="A52:F55">
    <cfRule type="expression" dxfId="4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93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3188023.24</v>
      </c>
      <c r="C10" s="78"/>
      <c r="D10" s="77">
        <v>0</v>
      </c>
      <c r="E10" s="78"/>
      <c r="F10" s="79">
        <v>3188023.24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1261401.56</v>
      </c>
      <c r="C14" s="87"/>
      <c r="D14" s="88">
        <v>0</v>
      </c>
      <c r="E14" s="87"/>
      <c r="F14" s="86">
        <v>1261401.56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8586.7199999999993</v>
      </c>
      <c r="C15" s="89"/>
      <c r="D15" s="88">
        <v>0</v>
      </c>
      <c r="E15" s="87"/>
      <c r="F15" s="86">
        <v>8586.7199999999993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66772.88</v>
      </c>
      <c r="C16" s="89"/>
      <c r="D16" s="90">
        <v>0</v>
      </c>
      <c r="E16" s="87"/>
      <c r="F16" s="91">
        <v>66772.88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1336761.1600000001</v>
      </c>
      <c r="C17" s="93"/>
      <c r="D17" s="94">
        <v>0</v>
      </c>
      <c r="E17" s="93"/>
      <c r="F17" s="94">
        <v>1336761.1600000001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1336761.1600000001</v>
      </c>
      <c r="C23" s="96"/>
      <c r="D23" s="79">
        <v>0</v>
      </c>
      <c r="E23" s="96"/>
      <c r="F23" s="79">
        <v>1336761.1600000001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1104463.0900000001</v>
      </c>
      <c r="C29" s="103"/>
      <c r="D29" s="98">
        <v>0</v>
      </c>
      <c r="E29" s="103"/>
      <c r="F29" s="94">
        <v>1104463.0900000001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49189.51</v>
      </c>
      <c r="C32" s="104"/>
      <c r="D32" s="90">
        <v>0</v>
      </c>
      <c r="E32" s="104"/>
      <c r="F32" s="105">
        <v>49189.51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1153652.6000000001</v>
      </c>
      <c r="C33" s="96"/>
      <c r="D33" s="79">
        <v>0</v>
      </c>
      <c r="E33" s="96"/>
      <c r="F33" s="79">
        <v>1153652.6000000001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3371131.8000000003</v>
      </c>
      <c r="C37" s="96"/>
      <c r="D37" s="107">
        <v>0</v>
      </c>
      <c r="E37" s="96"/>
      <c r="F37" s="107">
        <v>3371131.8000000003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61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:F50">
    <cfRule type="expression" dxfId="39" priority="4">
      <formula>$F$21&lt;&gt;0</formula>
    </cfRule>
  </conditionalFormatting>
  <conditionalFormatting sqref="A45">
    <cfRule type="expression" dxfId="38" priority="3">
      <formula>$F$21&lt;&gt;0</formula>
    </cfRule>
  </conditionalFormatting>
  <conditionalFormatting sqref="A51">
    <cfRule type="expression" dxfId="37" priority="2">
      <formula>$F$32&lt;&gt;0</formula>
    </cfRule>
  </conditionalFormatting>
  <conditionalFormatting sqref="A52:F55">
    <cfRule type="expression" dxfId="3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94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2752250.43</v>
      </c>
      <c r="C10" s="78"/>
      <c r="D10" s="77">
        <v>-147614.19</v>
      </c>
      <c r="E10" s="78"/>
      <c r="F10" s="79">
        <v>2604636.2400000002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7447854.3399999999</v>
      </c>
      <c r="C14" s="87"/>
      <c r="D14" s="88">
        <v>0</v>
      </c>
      <c r="E14" s="87"/>
      <c r="F14" s="86">
        <v>7447854.3399999999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18397.41</v>
      </c>
      <c r="C15" s="89"/>
      <c r="D15" s="88">
        <v>0</v>
      </c>
      <c r="E15" s="87"/>
      <c r="F15" s="86">
        <v>18397.41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1014885.35</v>
      </c>
      <c r="C16" s="89"/>
      <c r="D16" s="90">
        <v>0</v>
      </c>
      <c r="E16" s="87"/>
      <c r="F16" s="91">
        <v>1014885.35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8481137.0999999996</v>
      </c>
      <c r="C17" s="93"/>
      <c r="D17" s="94">
        <v>0</v>
      </c>
      <c r="E17" s="93"/>
      <c r="F17" s="94">
        <v>8481137.0999999996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71255.62</v>
      </c>
      <c r="E19" s="96"/>
      <c r="F19" s="99">
        <v>71255.62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157573.53</v>
      </c>
      <c r="E21" s="96"/>
      <c r="F21" s="99">
        <v>157573.53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8481137.0999999996</v>
      </c>
      <c r="C23" s="96"/>
      <c r="D23" s="79">
        <v>228829.15</v>
      </c>
      <c r="E23" s="96"/>
      <c r="F23" s="79">
        <v>8709966.2499999981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1203380.18</v>
      </c>
      <c r="C26" s="96"/>
      <c r="D26" s="98">
        <v>0</v>
      </c>
      <c r="E26" s="96"/>
      <c r="F26" s="99">
        <v>1203380.18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132123.21</v>
      </c>
      <c r="C27" s="103"/>
      <c r="D27" s="98">
        <v>0</v>
      </c>
      <c r="E27" s="103"/>
      <c r="F27" s="94">
        <v>132123.21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2038470.27</v>
      </c>
      <c r="C28" s="103"/>
      <c r="D28" s="98">
        <v>0</v>
      </c>
      <c r="E28" s="103"/>
      <c r="F28" s="94">
        <v>2038470.27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1053793.3500000001</v>
      </c>
      <c r="C29" s="103"/>
      <c r="D29" s="98">
        <v>0</v>
      </c>
      <c r="E29" s="103"/>
      <c r="F29" s="94">
        <v>1053793.3500000001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485183.97</v>
      </c>
      <c r="C30" s="104"/>
      <c r="D30" s="98">
        <v>0</v>
      </c>
      <c r="E30" s="104"/>
      <c r="F30" s="99">
        <v>485183.97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1517908.41</v>
      </c>
      <c r="C31" s="104"/>
      <c r="D31" s="98">
        <v>0</v>
      </c>
      <c r="E31" s="104"/>
      <c r="F31" s="99">
        <v>1517908.41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6430859.3899999997</v>
      </c>
      <c r="C33" s="96"/>
      <c r="D33" s="79">
        <v>0</v>
      </c>
      <c r="E33" s="96"/>
      <c r="F33" s="79">
        <v>6430859.3899999997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2269473.25</v>
      </c>
      <c r="C35" s="87"/>
      <c r="D35" s="88">
        <v>0</v>
      </c>
      <c r="E35" s="87"/>
      <c r="F35" s="86">
        <v>2269473.25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2533054.8899999997</v>
      </c>
      <c r="C37" s="96"/>
      <c r="D37" s="107">
        <v>81214.959999999992</v>
      </c>
      <c r="E37" s="96"/>
      <c r="F37" s="107">
        <v>2614269.8499999987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 t="s">
        <v>62</v>
      </c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:F50">
    <cfRule type="expression" dxfId="33" priority="4">
      <formula>$F$21&lt;&gt;0</formula>
    </cfRule>
  </conditionalFormatting>
  <conditionalFormatting sqref="A45">
    <cfRule type="expression" dxfId="32" priority="3">
      <formula>$F$21&lt;&gt;0</formula>
    </cfRule>
  </conditionalFormatting>
  <conditionalFormatting sqref="A51">
    <cfRule type="expression" dxfId="31" priority="2">
      <formula>$F$32&lt;&gt;0</formula>
    </cfRule>
  </conditionalFormatting>
  <conditionalFormatting sqref="A52:F55">
    <cfRule type="expression" dxfId="3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96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6110582.4400000004</v>
      </c>
      <c r="C10" s="78"/>
      <c r="D10" s="77">
        <v>996217.9</v>
      </c>
      <c r="E10" s="78"/>
      <c r="F10" s="79">
        <v>7106800.3400000008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2920075.93</v>
      </c>
      <c r="C14" s="87"/>
      <c r="D14" s="88">
        <v>0</v>
      </c>
      <c r="E14" s="87"/>
      <c r="F14" s="86">
        <v>2920075.93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140053.26999999999</v>
      </c>
      <c r="C15" s="89"/>
      <c r="D15" s="88">
        <v>0</v>
      </c>
      <c r="E15" s="87"/>
      <c r="F15" s="86">
        <v>140053.26999999999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0</v>
      </c>
      <c r="C16" s="89"/>
      <c r="D16" s="90">
        <v>0</v>
      </c>
      <c r="E16" s="87"/>
      <c r="F16" s="91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3060129.2</v>
      </c>
      <c r="C17" s="93"/>
      <c r="D17" s="94">
        <v>0</v>
      </c>
      <c r="E17" s="93"/>
      <c r="F17" s="94">
        <v>3060129.2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3060129.2</v>
      </c>
      <c r="C23" s="96"/>
      <c r="D23" s="79">
        <v>0</v>
      </c>
      <c r="E23" s="96"/>
      <c r="F23" s="79">
        <v>3060129.2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487365.4</v>
      </c>
      <c r="C27" s="103"/>
      <c r="D27" s="98">
        <v>0</v>
      </c>
      <c r="E27" s="103"/>
      <c r="F27" s="94">
        <v>487365.4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424972.74</v>
      </c>
      <c r="C28" s="103"/>
      <c r="D28" s="98">
        <v>0</v>
      </c>
      <c r="E28" s="103"/>
      <c r="F28" s="94">
        <v>424972.74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354693.04</v>
      </c>
      <c r="C29" s="103"/>
      <c r="D29" s="98">
        <v>0</v>
      </c>
      <c r="E29" s="103"/>
      <c r="F29" s="94">
        <v>354693.04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996.75</v>
      </c>
      <c r="E32" s="104"/>
      <c r="F32" s="105">
        <v>996.75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1267031.18</v>
      </c>
      <c r="C33" s="96"/>
      <c r="D33" s="79">
        <v>996.75</v>
      </c>
      <c r="E33" s="96"/>
      <c r="F33" s="79">
        <v>1268027.93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1131025</v>
      </c>
      <c r="C35" s="87"/>
      <c r="D35" s="88">
        <v>0</v>
      </c>
      <c r="E35" s="87"/>
      <c r="F35" s="86">
        <v>1131025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6772655.4600000009</v>
      </c>
      <c r="C37" s="96"/>
      <c r="D37" s="107">
        <v>995221.15</v>
      </c>
      <c r="E37" s="96"/>
      <c r="F37" s="107">
        <v>7767876.6100000013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 t="s">
        <v>95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:F50">
    <cfRule type="expression" dxfId="27" priority="4">
      <formula>$F$21&lt;&gt;0</formula>
    </cfRule>
  </conditionalFormatting>
  <conditionalFormatting sqref="A45">
    <cfRule type="expression" dxfId="26" priority="3">
      <formula>$F$21&lt;&gt;0</formula>
    </cfRule>
  </conditionalFormatting>
  <conditionalFormatting sqref="A51">
    <cfRule type="expression" dxfId="25" priority="2">
      <formula>$F$32&lt;&gt;0</formula>
    </cfRule>
  </conditionalFormatting>
  <conditionalFormatting sqref="A52:F55">
    <cfRule type="expression" dxfId="2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97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6995621.6399999997</v>
      </c>
      <c r="C10" s="78"/>
      <c r="D10" s="77">
        <v>1876457.08</v>
      </c>
      <c r="E10" s="78"/>
      <c r="F10" s="79">
        <v>8872078.7199999988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2588618.7200000002</v>
      </c>
      <c r="C14" s="87"/>
      <c r="D14" s="88">
        <v>0</v>
      </c>
      <c r="E14" s="87"/>
      <c r="F14" s="86">
        <v>2588618.7200000002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26433.31</v>
      </c>
      <c r="C15" s="89"/>
      <c r="D15" s="88">
        <v>0</v>
      </c>
      <c r="E15" s="87"/>
      <c r="F15" s="86">
        <v>26433.31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171486.07999999999</v>
      </c>
      <c r="C16" s="89"/>
      <c r="D16" s="90">
        <v>0</v>
      </c>
      <c r="E16" s="87"/>
      <c r="F16" s="91">
        <v>171486.07999999999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2786538.1100000003</v>
      </c>
      <c r="C17" s="93"/>
      <c r="D17" s="94">
        <v>0</v>
      </c>
      <c r="E17" s="93"/>
      <c r="F17" s="94">
        <v>2786538.1100000003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29897.48</v>
      </c>
      <c r="E19" s="96"/>
      <c r="F19" s="99">
        <v>29897.48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2786538.1100000003</v>
      </c>
      <c r="C23" s="96"/>
      <c r="D23" s="79">
        <v>29897.48</v>
      </c>
      <c r="E23" s="96"/>
      <c r="F23" s="79">
        <v>2816435.5900000003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49851.47</v>
      </c>
      <c r="C26" s="96"/>
      <c r="D26" s="98">
        <v>0</v>
      </c>
      <c r="E26" s="96"/>
      <c r="F26" s="99">
        <v>49851.47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165530.18</v>
      </c>
      <c r="C27" s="103"/>
      <c r="D27" s="98">
        <v>0</v>
      </c>
      <c r="E27" s="103"/>
      <c r="F27" s="94">
        <v>165530.18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1060302.8899999999</v>
      </c>
      <c r="C28" s="103"/>
      <c r="D28" s="98">
        <v>0</v>
      </c>
      <c r="E28" s="103"/>
      <c r="F28" s="94">
        <v>1060302.8899999999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96587.03</v>
      </c>
      <c r="C29" s="103"/>
      <c r="D29" s="98">
        <v>0</v>
      </c>
      <c r="E29" s="103"/>
      <c r="F29" s="94">
        <v>96587.03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419824.27</v>
      </c>
      <c r="C30" s="104"/>
      <c r="D30" s="98">
        <v>0</v>
      </c>
      <c r="E30" s="104"/>
      <c r="F30" s="99">
        <v>419824.27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339</v>
      </c>
      <c r="C32" s="104"/>
      <c r="D32" s="90">
        <v>0</v>
      </c>
      <c r="E32" s="104"/>
      <c r="F32" s="105">
        <v>339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1792434.8399999999</v>
      </c>
      <c r="C33" s="96"/>
      <c r="D33" s="79">
        <v>0</v>
      </c>
      <c r="E33" s="96"/>
      <c r="F33" s="79">
        <v>1792434.8399999999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381850</v>
      </c>
      <c r="C35" s="87"/>
      <c r="D35" s="88">
        <v>0</v>
      </c>
      <c r="E35" s="87"/>
      <c r="F35" s="86">
        <v>381850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7607874.9100000001</v>
      </c>
      <c r="C37" s="96"/>
      <c r="D37" s="107">
        <v>1906354.56</v>
      </c>
      <c r="E37" s="96"/>
      <c r="F37" s="107">
        <v>9514229.4699999988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 t="s">
        <v>63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:F50">
    <cfRule type="expression" dxfId="21" priority="4">
      <formula>$F$21&lt;&gt;0</formula>
    </cfRule>
  </conditionalFormatting>
  <conditionalFormatting sqref="A45">
    <cfRule type="expression" dxfId="20" priority="3">
      <formula>$F$21&lt;&gt;0</formula>
    </cfRule>
  </conditionalFormatting>
  <conditionalFormatting sqref="A51">
    <cfRule type="expression" dxfId="19" priority="2">
      <formula>$F$32&lt;&gt;0</formula>
    </cfRule>
  </conditionalFormatting>
  <conditionalFormatting sqref="A52:F55">
    <cfRule type="expression" dxfId="1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98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586039.98</v>
      </c>
      <c r="C10" s="78"/>
      <c r="D10" s="77">
        <v>0</v>
      </c>
      <c r="E10" s="78"/>
      <c r="F10" s="79">
        <v>586039.98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280507.40000000002</v>
      </c>
      <c r="C14" s="87"/>
      <c r="D14" s="88">
        <v>0</v>
      </c>
      <c r="E14" s="87"/>
      <c r="F14" s="86">
        <v>280507.40000000002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24952.76</v>
      </c>
      <c r="C15" s="89"/>
      <c r="D15" s="88">
        <v>0</v>
      </c>
      <c r="E15" s="87"/>
      <c r="F15" s="86">
        <v>24952.76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26493.48</v>
      </c>
      <c r="C16" s="89"/>
      <c r="D16" s="90">
        <v>0</v>
      </c>
      <c r="E16" s="87"/>
      <c r="F16" s="91">
        <v>26493.48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331953.64</v>
      </c>
      <c r="C17" s="93"/>
      <c r="D17" s="94">
        <v>0</v>
      </c>
      <c r="E17" s="93"/>
      <c r="F17" s="94">
        <v>331953.64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3129.74</v>
      </c>
      <c r="E19" s="96"/>
      <c r="F19" s="99">
        <v>3129.74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/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331953.64</v>
      </c>
      <c r="C23" s="96"/>
      <c r="D23" s="79">
        <v>3129.74</v>
      </c>
      <c r="E23" s="96"/>
      <c r="F23" s="79">
        <v>335083.38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192835.67</v>
      </c>
      <c r="C29" s="103"/>
      <c r="D29" s="98">
        <v>0</v>
      </c>
      <c r="E29" s="103"/>
      <c r="F29" s="94">
        <v>192835.67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39615.54</v>
      </c>
      <c r="C30" s="104"/>
      <c r="D30" s="98">
        <v>3129.74</v>
      </c>
      <c r="E30" s="104"/>
      <c r="F30" s="99">
        <v>42745.279999999999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237874.93</v>
      </c>
      <c r="C31" s="104"/>
      <c r="D31" s="98">
        <v>0</v>
      </c>
      <c r="E31" s="104"/>
      <c r="F31" s="99">
        <v>237874.93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470326.14</v>
      </c>
      <c r="C33" s="96"/>
      <c r="D33" s="79">
        <v>3129.74</v>
      </c>
      <c r="E33" s="96"/>
      <c r="F33" s="79">
        <v>473455.88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447667.48</v>
      </c>
      <c r="C37" s="96"/>
      <c r="D37" s="107">
        <v>0</v>
      </c>
      <c r="E37" s="96"/>
      <c r="F37" s="107">
        <v>447667.48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:F50">
    <cfRule type="expression" dxfId="15" priority="4">
      <formula>$F$21&lt;&gt;0</formula>
    </cfRule>
  </conditionalFormatting>
  <conditionalFormatting sqref="A45">
    <cfRule type="expression" dxfId="14" priority="3">
      <formula>$F$21&lt;&gt;0</formula>
    </cfRule>
  </conditionalFormatting>
  <conditionalFormatting sqref="A51">
    <cfRule type="expression" dxfId="13" priority="2">
      <formula>$F$32&lt;&gt;0</formula>
    </cfRule>
  </conditionalFormatting>
  <conditionalFormatting sqref="A52:F55">
    <cfRule type="expression" dxfId="1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99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11022688.289999999</v>
      </c>
      <c r="C10" s="78"/>
      <c r="D10" s="77">
        <v>0</v>
      </c>
      <c r="E10" s="78"/>
      <c r="F10" s="79">
        <v>11022688.289999999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3236968.63</v>
      </c>
      <c r="C14" s="87"/>
      <c r="D14" s="88">
        <v>0</v>
      </c>
      <c r="E14" s="87"/>
      <c r="F14" s="86">
        <v>3236968.63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34030.339999999997</v>
      </c>
      <c r="C15" s="89"/>
      <c r="D15" s="88">
        <v>0</v>
      </c>
      <c r="E15" s="87"/>
      <c r="F15" s="86">
        <v>34030.339999999997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792</v>
      </c>
      <c r="C16" s="89"/>
      <c r="D16" s="90">
        <v>0</v>
      </c>
      <c r="E16" s="87"/>
      <c r="F16" s="91">
        <v>792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3271790.9699999997</v>
      </c>
      <c r="C17" s="93"/>
      <c r="D17" s="94">
        <v>0</v>
      </c>
      <c r="E17" s="93"/>
      <c r="F17" s="94">
        <v>3271790.9699999997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3271790.9699999997</v>
      </c>
      <c r="C23" s="96"/>
      <c r="D23" s="79">
        <v>0</v>
      </c>
      <c r="E23" s="96"/>
      <c r="F23" s="79">
        <v>3271790.9699999997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60741.5</v>
      </c>
      <c r="C28" s="103"/>
      <c r="D28" s="98">
        <v>0</v>
      </c>
      <c r="E28" s="103"/>
      <c r="F28" s="94">
        <v>60741.5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1127.68</v>
      </c>
      <c r="C32" s="104"/>
      <c r="D32" s="90">
        <v>0</v>
      </c>
      <c r="E32" s="104"/>
      <c r="F32" s="105">
        <v>1127.68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61869.18</v>
      </c>
      <c r="C33" s="96"/>
      <c r="D33" s="79">
        <v>0</v>
      </c>
      <c r="E33" s="96"/>
      <c r="F33" s="79">
        <v>61869.18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1001831.5</v>
      </c>
      <c r="C35" s="87"/>
      <c r="D35" s="88">
        <v>0</v>
      </c>
      <c r="E35" s="87"/>
      <c r="F35" s="86">
        <v>1001831.5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13230778.579999998</v>
      </c>
      <c r="C37" s="96"/>
      <c r="D37" s="107">
        <v>0</v>
      </c>
      <c r="E37" s="96"/>
      <c r="F37" s="107">
        <v>13230778.579999998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 t="s">
        <v>64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:F50">
    <cfRule type="expression" dxfId="9" priority="4">
      <formula>$F$21&lt;&gt;0</formula>
    </cfRule>
  </conditionalFormatting>
  <conditionalFormatting sqref="A45">
    <cfRule type="expression" dxfId="8" priority="3">
      <formula>$F$21&lt;&gt;0</formula>
    </cfRule>
  </conditionalFormatting>
  <conditionalFormatting sqref="A51">
    <cfRule type="expression" dxfId="7" priority="2">
      <formula>$F$32&lt;&gt;0</formula>
    </cfRule>
  </conditionalFormatting>
  <conditionalFormatting sqref="A52:F55">
    <cfRule type="expression" dxfId="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100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15997997.949999999</v>
      </c>
      <c r="C10" s="78"/>
      <c r="D10" s="77">
        <v>0</v>
      </c>
      <c r="E10" s="78"/>
      <c r="F10" s="79">
        <v>15997997.949999999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5689465.3999999994</v>
      </c>
      <c r="C14" s="87"/>
      <c r="D14" s="88">
        <v>0</v>
      </c>
      <c r="E14" s="87"/>
      <c r="F14" s="86">
        <v>5689465.3999999994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27398.639999999999</v>
      </c>
      <c r="C15" s="89"/>
      <c r="D15" s="88">
        <v>0</v>
      </c>
      <c r="E15" s="87"/>
      <c r="F15" s="86">
        <v>27398.639999999999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28179.9</v>
      </c>
      <c r="C16" s="89"/>
      <c r="D16" s="90">
        <v>0</v>
      </c>
      <c r="E16" s="87"/>
      <c r="F16" s="91">
        <v>28179.9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5745043.9399999995</v>
      </c>
      <c r="C17" s="93"/>
      <c r="D17" s="94">
        <v>0</v>
      </c>
      <c r="E17" s="93"/>
      <c r="F17" s="94">
        <v>5745043.9399999995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52087.02</v>
      </c>
      <c r="C19" s="96"/>
      <c r="D19" s="98">
        <v>0</v>
      </c>
      <c r="E19" s="96"/>
      <c r="F19" s="99">
        <v>52087.02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/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5797130.959999999</v>
      </c>
      <c r="C23" s="96"/>
      <c r="D23" s="79">
        <v>0</v>
      </c>
      <c r="E23" s="96"/>
      <c r="F23" s="79">
        <v>5797130.959999999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59675.95</v>
      </c>
      <c r="C26" s="96"/>
      <c r="D26" s="98"/>
      <c r="E26" s="96"/>
      <c r="F26" s="99">
        <v>59675.95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2260326.0499999998</v>
      </c>
      <c r="C28" s="103"/>
      <c r="D28" s="98">
        <v>0</v>
      </c>
      <c r="E28" s="103"/>
      <c r="F28" s="94">
        <v>2260326.0499999998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74227.45</v>
      </c>
      <c r="C29" s="103"/>
      <c r="D29" s="98">
        <v>0</v>
      </c>
      <c r="E29" s="103"/>
      <c r="F29" s="94">
        <v>74227.45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938474.26</v>
      </c>
      <c r="C30" s="104"/>
      <c r="D30" s="98">
        <v>0</v>
      </c>
      <c r="E30" s="104"/>
      <c r="F30" s="99">
        <v>938474.26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/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3332703.71</v>
      </c>
      <c r="C33" s="96"/>
      <c r="D33" s="79">
        <v>0</v>
      </c>
      <c r="E33" s="96"/>
      <c r="F33" s="79">
        <v>3332703.71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18462425.199999996</v>
      </c>
      <c r="C37" s="96"/>
      <c r="D37" s="107">
        <v>0</v>
      </c>
      <c r="E37" s="96"/>
      <c r="F37" s="107">
        <v>18462425.199999996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6:F50">
    <cfRule type="expression" dxfId="3" priority="4">
      <formula>$F$21&lt;&gt;0</formula>
    </cfRule>
  </conditionalFormatting>
  <conditionalFormatting sqref="A45">
    <cfRule type="expression" dxfId="2" priority="3">
      <formula>$F$21&lt;&gt;0</formula>
    </cfRule>
  </conditionalFormatting>
  <conditionalFormatting sqref="A51">
    <cfRule type="expression" dxfId="1" priority="2">
      <formula>$F$32&lt;&gt;0</formula>
    </cfRule>
  </conditionalFormatting>
  <conditionalFormatting sqref="A52:F55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71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8625382.5299999993</v>
      </c>
      <c r="C10" s="78"/>
      <c r="D10" s="77">
        <v>5854.98</v>
      </c>
      <c r="E10" s="78"/>
      <c r="F10" s="79">
        <v>8631237.5099999998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11145109.050000001</v>
      </c>
      <c r="C14" s="87"/>
      <c r="D14" s="88">
        <v>0</v>
      </c>
      <c r="E14" s="87"/>
      <c r="F14" s="86">
        <v>11145109.050000001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0</v>
      </c>
      <c r="C15" s="89"/>
      <c r="D15" s="88">
        <v>0</v>
      </c>
      <c r="E15" s="87"/>
      <c r="F15" s="86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471844.16</v>
      </c>
      <c r="C16" s="89"/>
      <c r="D16" s="90">
        <v>0</v>
      </c>
      <c r="E16" s="87"/>
      <c r="F16" s="91">
        <v>471844.16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11616953.210000001</v>
      </c>
      <c r="C17" s="93"/>
      <c r="D17" s="94">
        <v>0</v>
      </c>
      <c r="E17" s="93"/>
      <c r="F17" s="94">
        <v>11616953.210000001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11616953.210000001</v>
      </c>
      <c r="C23" s="96"/>
      <c r="D23" s="79">
        <v>0</v>
      </c>
      <c r="E23" s="96"/>
      <c r="F23" s="79">
        <v>11616953.210000001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5862812</v>
      </c>
      <c r="C26" s="96"/>
      <c r="D26" s="98">
        <v>0</v>
      </c>
      <c r="E26" s="96"/>
      <c r="F26" s="99">
        <v>5862812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3104607</v>
      </c>
      <c r="C27" s="103"/>
      <c r="D27" s="98">
        <v>0</v>
      </c>
      <c r="E27" s="103"/>
      <c r="F27" s="94">
        <v>3104607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/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188598</v>
      </c>
      <c r="C29" s="103"/>
      <c r="D29" s="98">
        <v>0</v>
      </c>
      <c r="E29" s="103"/>
      <c r="F29" s="94">
        <v>188598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750841</v>
      </c>
      <c r="C30" s="104"/>
      <c r="D30" s="98">
        <v>0</v>
      </c>
      <c r="E30" s="104"/>
      <c r="F30" s="99">
        <v>750841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9906858</v>
      </c>
      <c r="C33" s="96"/>
      <c r="D33" s="79">
        <v>0</v>
      </c>
      <c r="E33" s="96"/>
      <c r="F33" s="79">
        <v>9906858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3838368</v>
      </c>
      <c r="C35" s="87"/>
      <c r="D35" s="88">
        <v>0</v>
      </c>
      <c r="E35" s="87"/>
      <c r="F35" s="86">
        <v>3838368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6497109.7400000021</v>
      </c>
      <c r="C37" s="96"/>
      <c r="D37" s="107">
        <v>5854.98</v>
      </c>
      <c r="E37" s="96"/>
      <c r="F37" s="107">
        <v>6502964.7199999988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61" priority="6">
      <formula>$F32&lt;&gt;0</formula>
    </cfRule>
  </conditionalFormatting>
  <conditionalFormatting sqref="A21">
    <cfRule type="expression" dxfId="160" priority="5">
      <formula>$F21&lt;&gt;0</formula>
    </cfRule>
  </conditionalFormatting>
  <conditionalFormatting sqref="A46:F50">
    <cfRule type="expression" dxfId="159" priority="4">
      <formula>$F$21&lt;&gt;0</formula>
    </cfRule>
  </conditionalFormatting>
  <conditionalFormatting sqref="A45">
    <cfRule type="expression" dxfId="158" priority="3">
      <formula>$F$21&lt;&gt;0</formula>
    </cfRule>
  </conditionalFormatting>
  <conditionalFormatting sqref="A51">
    <cfRule type="expression" dxfId="157" priority="2">
      <formula>$F$32&lt;&gt;0</formula>
    </cfRule>
  </conditionalFormatting>
  <conditionalFormatting sqref="A52:F55">
    <cfRule type="expression" dxfId="15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72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3413156.65</v>
      </c>
      <c r="C10" s="78"/>
      <c r="D10" s="77">
        <v>496442.1</v>
      </c>
      <c r="E10" s="78"/>
      <c r="F10" s="79">
        <v>3909598.75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1694790.98</v>
      </c>
      <c r="C14" s="87"/>
      <c r="D14" s="88">
        <v>0</v>
      </c>
      <c r="E14" s="87"/>
      <c r="F14" s="86">
        <v>1694790.98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18873.759999999998</v>
      </c>
      <c r="C15" s="89"/>
      <c r="D15" s="88">
        <v>0</v>
      </c>
      <c r="E15" s="87"/>
      <c r="F15" s="86">
        <v>18873.759999999998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134825.32</v>
      </c>
      <c r="C16" s="89"/>
      <c r="D16" s="90">
        <v>0</v>
      </c>
      <c r="E16" s="87"/>
      <c r="F16" s="91">
        <v>134825.32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1848490.06</v>
      </c>
      <c r="C17" s="93"/>
      <c r="D17" s="94">
        <v>0</v>
      </c>
      <c r="E17" s="93"/>
      <c r="F17" s="94">
        <v>1848490.06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2533.15</v>
      </c>
      <c r="E19" s="96"/>
      <c r="F19" s="99">
        <v>2533.15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1848490.06</v>
      </c>
      <c r="C23" s="96"/>
      <c r="D23" s="79">
        <v>2533.15</v>
      </c>
      <c r="E23" s="96"/>
      <c r="F23" s="79">
        <v>1851023.21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178357.91</v>
      </c>
      <c r="C27" s="103"/>
      <c r="D27" s="98">
        <v>0</v>
      </c>
      <c r="E27" s="103"/>
      <c r="F27" s="94">
        <v>178357.91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797508.62</v>
      </c>
      <c r="C28" s="103"/>
      <c r="D28" s="98">
        <v>0</v>
      </c>
      <c r="E28" s="103"/>
      <c r="F28" s="94">
        <v>797508.62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219389.14</v>
      </c>
      <c r="C29" s="103"/>
      <c r="D29" s="98">
        <v>0</v>
      </c>
      <c r="E29" s="103"/>
      <c r="F29" s="94">
        <v>219389.14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440986.51</v>
      </c>
      <c r="C30" s="104"/>
      <c r="D30" s="98">
        <v>0</v>
      </c>
      <c r="E30" s="104"/>
      <c r="F30" s="99">
        <v>440986.51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157036.95000000001</v>
      </c>
      <c r="C31" s="104"/>
      <c r="D31" s="98">
        <v>0</v>
      </c>
      <c r="E31" s="104"/>
      <c r="F31" s="99">
        <v>157036.95000000001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1793279.13</v>
      </c>
      <c r="C33" s="96"/>
      <c r="D33" s="79">
        <v>0</v>
      </c>
      <c r="E33" s="96"/>
      <c r="F33" s="79">
        <v>1793279.13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3468367.58</v>
      </c>
      <c r="C37" s="96"/>
      <c r="D37" s="107">
        <v>498975.25</v>
      </c>
      <c r="E37" s="96"/>
      <c r="F37" s="107">
        <v>3967342.83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55" priority="6">
      <formula>$F32&lt;&gt;0</formula>
    </cfRule>
  </conditionalFormatting>
  <conditionalFormatting sqref="A21">
    <cfRule type="expression" dxfId="154" priority="5">
      <formula>$F21&lt;&gt;0</formula>
    </cfRule>
  </conditionalFormatting>
  <conditionalFormatting sqref="A46:F50">
    <cfRule type="expression" dxfId="153" priority="4">
      <formula>$F$21&lt;&gt;0</formula>
    </cfRule>
  </conditionalFormatting>
  <conditionalFormatting sqref="A45">
    <cfRule type="expression" dxfId="152" priority="3">
      <formula>$F$21&lt;&gt;0</formula>
    </cfRule>
  </conditionalFormatting>
  <conditionalFormatting sqref="A51">
    <cfRule type="expression" dxfId="151" priority="2">
      <formula>$F$32&lt;&gt;0</formula>
    </cfRule>
  </conditionalFormatting>
  <conditionalFormatting sqref="A52:F55">
    <cfRule type="expression" dxfId="15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8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73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530335.78</v>
      </c>
      <c r="C10" s="78"/>
      <c r="D10" s="77">
        <v>0</v>
      </c>
      <c r="E10" s="78"/>
      <c r="F10" s="79">
        <v>530335.78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257547.35</v>
      </c>
      <c r="C14" s="87"/>
      <c r="D14" s="88">
        <v>0</v>
      </c>
      <c r="E14" s="87"/>
      <c r="F14" s="86">
        <v>257547.35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0</v>
      </c>
      <c r="C15" s="89"/>
      <c r="D15" s="88">
        <v>0</v>
      </c>
      <c r="E15" s="87"/>
      <c r="F15" s="86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0</v>
      </c>
      <c r="C16" s="89"/>
      <c r="D16" s="90">
        <v>0</v>
      </c>
      <c r="E16" s="87"/>
      <c r="F16" s="91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257547.35</v>
      </c>
      <c r="C17" s="93"/>
      <c r="D17" s="94">
        <v>0</v>
      </c>
      <c r="E17" s="93"/>
      <c r="F17" s="94">
        <v>257547.35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257547.35</v>
      </c>
      <c r="C23" s="96"/>
      <c r="D23" s="79">
        <v>0</v>
      </c>
      <c r="E23" s="96"/>
      <c r="F23" s="79">
        <v>257547.35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178558.5</v>
      </c>
      <c r="C28" s="103"/>
      <c r="D28" s="98">
        <v>0</v>
      </c>
      <c r="E28" s="103"/>
      <c r="F28" s="94">
        <v>178558.5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29512.67</v>
      </c>
      <c r="C29" s="103"/>
      <c r="D29" s="98">
        <v>0</v>
      </c>
      <c r="E29" s="103"/>
      <c r="F29" s="94">
        <v>29512.67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11037</v>
      </c>
      <c r="C30" s="104"/>
      <c r="D30" s="98">
        <v>0</v>
      </c>
      <c r="E30" s="104"/>
      <c r="F30" s="99">
        <v>11037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234063.45</v>
      </c>
      <c r="C31" s="104"/>
      <c r="D31" s="98">
        <v>0</v>
      </c>
      <c r="E31" s="104"/>
      <c r="F31" s="99">
        <v>234063.45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453171.62</v>
      </c>
      <c r="C33" s="96"/>
      <c r="D33" s="79">
        <v>0</v>
      </c>
      <c r="E33" s="96"/>
      <c r="F33" s="79">
        <v>453171.62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334711.51</v>
      </c>
      <c r="C37" s="96"/>
      <c r="D37" s="107">
        <v>0</v>
      </c>
      <c r="E37" s="96"/>
      <c r="F37" s="107">
        <v>334711.51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 ht="15" customHeight="1">
      <c r="A50" s="119"/>
      <c r="B50" s="119"/>
      <c r="C50" s="119"/>
      <c r="D50" s="119"/>
      <c r="E50" s="119"/>
      <c r="F50" s="119"/>
      <c r="G50" s="111"/>
    </row>
    <row r="51" spans="1:7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5" spans="2:6" ht="15" hidden="1" customHeight="1"/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</sheetData>
  <sheetProtection formatColumns="0"/>
  <conditionalFormatting sqref="A32">
    <cfRule type="expression" dxfId="149" priority="6">
      <formula>$F32&lt;&gt;0</formula>
    </cfRule>
  </conditionalFormatting>
  <conditionalFormatting sqref="A21">
    <cfRule type="expression" dxfId="148" priority="5">
      <formula>$F21&lt;&gt;0</formula>
    </cfRule>
  </conditionalFormatting>
  <conditionalFormatting sqref="A46:F50">
    <cfRule type="expression" dxfId="147" priority="4">
      <formula>$F$21&lt;&gt;0</formula>
    </cfRule>
  </conditionalFormatting>
  <conditionalFormatting sqref="A45">
    <cfRule type="expression" dxfId="146" priority="3">
      <formula>$F$21&lt;&gt;0</formula>
    </cfRule>
  </conditionalFormatting>
  <conditionalFormatting sqref="A51">
    <cfRule type="expression" dxfId="145" priority="2">
      <formula>$F$32&lt;&gt;0</formula>
    </cfRule>
  </conditionalFormatting>
  <conditionalFormatting sqref="A52:F55">
    <cfRule type="expression" dxfId="14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74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75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2965954.1</v>
      </c>
      <c r="C10" s="78"/>
      <c r="D10" s="77">
        <v>37485.019999999997</v>
      </c>
      <c r="E10" s="78"/>
      <c r="F10" s="79">
        <v>3003439.12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2555986.4900000002</v>
      </c>
      <c r="C14" s="87"/>
      <c r="D14" s="88">
        <v>0</v>
      </c>
      <c r="E14" s="87"/>
      <c r="F14" s="86">
        <v>2555986.4900000002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0</v>
      </c>
      <c r="C15" s="89"/>
      <c r="D15" s="88">
        <v>0</v>
      </c>
      <c r="E15" s="87"/>
      <c r="F15" s="86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0</v>
      </c>
      <c r="C16" s="89"/>
      <c r="D16" s="90">
        <v>0</v>
      </c>
      <c r="E16" s="87"/>
      <c r="F16" s="91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2555986.4900000002</v>
      </c>
      <c r="C17" s="93"/>
      <c r="D17" s="94">
        <v>0</v>
      </c>
      <c r="E17" s="93"/>
      <c r="F17" s="94">
        <v>2555986.4900000002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19581.37</v>
      </c>
      <c r="E19" s="96"/>
      <c r="F19" s="99">
        <v>19581.37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2555986.4900000002</v>
      </c>
      <c r="C23" s="96"/>
      <c r="D23" s="79">
        <v>19581.37</v>
      </c>
      <c r="E23" s="96"/>
      <c r="F23" s="79">
        <v>2575567.8600000003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1299113.68</v>
      </c>
      <c r="C26" s="96"/>
      <c r="D26" s="98">
        <v>0</v>
      </c>
      <c r="E26" s="96"/>
      <c r="F26" s="99">
        <v>1299113.68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0</v>
      </c>
      <c r="C30" s="104"/>
      <c r="D30" s="98">
        <v>0</v>
      </c>
      <c r="E30" s="104"/>
      <c r="F30" s="99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104543</v>
      </c>
      <c r="C32" s="104"/>
      <c r="D32" s="90">
        <v>0</v>
      </c>
      <c r="E32" s="104"/>
      <c r="F32" s="105">
        <v>104543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1403656.68</v>
      </c>
      <c r="C33" s="96"/>
      <c r="D33" s="79">
        <v>0</v>
      </c>
      <c r="E33" s="96"/>
      <c r="F33" s="79">
        <v>1403656.68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4118283.91</v>
      </c>
      <c r="C37" s="96"/>
      <c r="D37" s="107">
        <v>57066.39</v>
      </c>
      <c r="E37" s="96"/>
      <c r="F37" s="107">
        <v>4175350.3000000007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67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43" priority="6">
      <formula>$F32&lt;&gt;0</formula>
    </cfRule>
  </conditionalFormatting>
  <conditionalFormatting sqref="A21">
    <cfRule type="expression" dxfId="142" priority="5">
      <formula>$F21&lt;&gt;0</formula>
    </cfRule>
  </conditionalFormatting>
  <conditionalFormatting sqref="A46:F50">
    <cfRule type="expression" dxfId="141" priority="4">
      <formula>$F$21&lt;&gt;0</formula>
    </cfRule>
  </conditionalFormatting>
  <conditionalFormatting sqref="A45">
    <cfRule type="expression" dxfId="140" priority="3">
      <formula>$F$21&lt;&gt;0</formula>
    </cfRule>
  </conditionalFormatting>
  <conditionalFormatting sqref="A51">
    <cfRule type="expression" dxfId="139" priority="2">
      <formula>$F$32&lt;&gt;0</formula>
    </cfRule>
  </conditionalFormatting>
  <conditionalFormatting sqref="A52:F55">
    <cfRule type="expression" dxfId="13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77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2331197.23</v>
      </c>
      <c r="C10" s="78"/>
      <c r="D10" s="77">
        <v>2105070.67</v>
      </c>
      <c r="E10" s="78"/>
      <c r="F10" s="79">
        <v>4436267.9000000004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4203402.67</v>
      </c>
      <c r="C14" s="87"/>
      <c r="D14" s="88">
        <v>0</v>
      </c>
      <c r="E14" s="87"/>
      <c r="F14" s="86">
        <v>4203402.67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0</v>
      </c>
      <c r="C15" s="89"/>
      <c r="D15" s="88">
        <v>0</v>
      </c>
      <c r="E15" s="87"/>
      <c r="F15" s="86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233575.24</v>
      </c>
      <c r="C16" s="89"/>
      <c r="D16" s="90">
        <v>0</v>
      </c>
      <c r="E16" s="87"/>
      <c r="F16" s="91">
        <v>233575.24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4436977.91</v>
      </c>
      <c r="C17" s="93"/>
      <c r="D17" s="94">
        <v>0</v>
      </c>
      <c r="E17" s="93"/>
      <c r="F17" s="94">
        <v>4436977.91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42918.27</v>
      </c>
      <c r="E19" s="96"/>
      <c r="F19" s="99">
        <v>42918.27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37782.58</v>
      </c>
      <c r="E21" s="96"/>
      <c r="F21" s="99">
        <v>37782.58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4436977.91</v>
      </c>
      <c r="C23" s="96"/>
      <c r="D23" s="79">
        <v>80700.850000000006</v>
      </c>
      <c r="E23" s="96"/>
      <c r="F23" s="79">
        <v>4517678.76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7382999.79</v>
      </c>
      <c r="C26" s="96"/>
      <c r="D26" s="98">
        <v>0</v>
      </c>
      <c r="E26" s="96"/>
      <c r="F26" s="99">
        <v>7382999.79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0</v>
      </c>
      <c r="C28" s="103"/>
      <c r="D28" s="98">
        <v>0</v>
      </c>
      <c r="E28" s="103"/>
      <c r="F28" s="94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0</v>
      </c>
      <c r="C29" s="103"/>
      <c r="D29" s="98">
        <v>0</v>
      </c>
      <c r="E29" s="103"/>
      <c r="F29" s="94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34892</v>
      </c>
      <c r="C30" s="104"/>
      <c r="D30" s="98">
        <v>0</v>
      </c>
      <c r="E30" s="104"/>
      <c r="F30" s="99">
        <v>34892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0</v>
      </c>
      <c r="C31" s="104"/>
      <c r="D31" s="98">
        <v>0</v>
      </c>
      <c r="E31" s="104"/>
      <c r="F31" s="99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7417891.79</v>
      </c>
      <c r="C33" s="96"/>
      <c r="D33" s="79">
        <v>0</v>
      </c>
      <c r="E33" s="96"/>
      <c r="F33" s="79">
        <v>7417891.79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1174850</v>
      </c>
      <c r="C35" s="87"/>
      <c r="D35" s="88">
        <v>0</v>
      </c>
      <c r="E35" s="87"/>
      <c r="F35" s="86">
        <v>1174850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-1824566.6499999994</v>
      </c>
      <c r="C37" s="96"/>
      <c r="D37" s="107">
        <v>2185771.52</v>
      </c>
      <c r="E37" s="96"/>
      <c r="F37" s="107">
        <v>361204.87000000011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 ht="12.75" customHeight="1">
      <c r="A46" s="119" t="s">
        <v>76</v>
      </c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37" priority="6">
      <formula>$F32&lt;&gt;0</formula>
    </cfRule>
  </conditionalFormatting>
  <conditionalFormatting sqref="A21">
    <cfRule type="expression" dxfId="136" priority="5">
      <formula>$F21&lt;&gt;0</formula>
    </cfRule>
  </conditionalFormatting>
  <conditionalFormatting sqref="A46:F50">
    <cfRule type="expression" dxfId="135" priority="4">
      <formula>$F$21&lt;&gt;0</formula>
    </cfRule>
  </conditionalFormatting>
  <conditionalFormatting sqref="A45">
    <cfRule type="expression" dxfId="134" priority="3">
      <formula>$F$21&lt;&gt;0</formula>
    </cfRule>
  </conditionalFormatting>
  <conditionalFormatting sqref="A51">
    <cfRule type="expression" dxfId="133" priority="2">
      <formula>$F$32&lt;&gt;0</formula>
    </cfRule>
  </conditionalFormatting>
  <conditionalFormatting sqref="A52:F55">
    <cfRule type="expression" dxfId="13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78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70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8149078.0700000003</v>
      </c>
      <c r="C10" s="78"/>
      <c r="D10" s="77">
        <v>0</v>
      </c>
      <c r="E10" s="78"/>
      <c r="F10" s="79">
        <v>8149078.0700000003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4574499.1100000003</v>
      </c>
      <c r="C14" s="87"/>
      <c r="D14" s="88">
        <v>0</v>
      </c>
      <c r="E14" s="87"/>
      <c r="F14" s="86">
        <v>4574499.1100000003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91122.85</v>
      </c>
      <c r="C15" s="89"/>
      <c r="D15" s="88">
        <v>0</v>
      </c>
      <c r="E15" s="87"/>
      <c r="F15" s="86">
        <v>91122.85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604701.79</v>
      </c>
      <c r="C16" s="89"/>
      <c r="D16" s="90">
        <v>0</v>
      </c>
      <c r="E16" s="87"/>
      <c r="F16" s="91">
        <v>604701.79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5270323.75</v>
      </c>
      <c r="C17" s="93"/>
      <c r="D17" s="94">
        <v>0</v>
      </c>
      <c r="E17" s="93"/>
      <c r="F17" s="94">
        <v>5270323.75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5270323.75</v>
      </c>
      <c r="C23" s="96"/>
      <c r="D23" s="79">
        <v>0</v>
      </c>
      <c r="E23" s="96"/>
      <c r="F23" s="79">
        <v>5270323.75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0</v>
      </c>
      <c r="C27" s="103"/>
      <c r="D27" s="98">
        <v>0</v>
      </c>
      <c r="E27" s="103"/>
      <c r="F27" s="94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277397.75</v>
      </c>
      <c r="C28" s="103"/>
      <c r="D28" s="98">
        <v>0</v>
      </c>
      <c r="E28" s="103"/>
      <c r="F28" s="94">
        <v>277397.75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2498405.04</v>
      </c>
      <c r="C29" s="103"/>
      <c r="D29" s="98">
        <v>0</v>
      </c>
      <c r="E29" s="103"/>
      <c r="F29" s="94">
        <v>2498405.04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3043338.04</v>
      </c>
      <c r="C30" s="104"/>
      <c r="D30" s="98">
        <v>0</v>
      </c>
      <c r="E30" s="104"/>
      <c r="F30" s="99">
        <v>3043338.04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2874254.93</v>
      </c>
      <c r="C31" s="104"/>
      <c r="D31" s="98">
        <v>0</v>
      </c>
      <c r="E31" s="104"/>
      <c r="F31" s="99">
        <v>2874254.93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0</v>
      </c>
      <c r="C32" s="104"/>
      <c r="D32" s="90">
        <v>0</v>
      </c>
      <c r="E32" s="104"/>
      <c r="F32" s="105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8693395.7599999998</v>
      </c>
      <c r="C33" s="96"/>
      <c r="D33" s="79">
        <v>0</v>
      </c>
      <c r="E33" s="96"/>
      <c r="F33" s="79">
        <v>8693395.7599999998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4726006.0600000005</v>
      </c>
      <c r="C37" s="96"/>
      <c r="D37" s="107">
        <v>0</v>
      </c>
      <c r="E37" s="96"/>
      <c r="F37" s="107">
        <v>4726006.0600000005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>
      <c r="A52" s="119"/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31" priority="6">
      <formula>$F32&lt;&gt;0</formula>
    </cfRule>
  </conditionalFormatting>
  <conditionalFormatting sqref="A21">
    <cfRule type="expression" dxfId="130" priority="5">
      <formula>$F21&lt;&gt;0</formula>
    </cfRule>
  </conditionalFormatting>
  <conditionalFormatting sqref="A46:F50">
    <cfRule type="expression" dxfId="129" priority="4">
      <formula>$F$21&lt;&gt;0</formula>
    </cfRule>
  </conditionalFormatting>
  <conditionalFormatting sqref="A45">
    <cfRule type="expression" dxfId="128" priority="3">
      <formula>$F$21&lt;&gt;0</formula>
    </cfRule>
  </conditionalFormatting>
  <conditionalFormatting sqref="A51">
    <cfRule type="expression" dxfId="127" priority="2">
      <formula>$F$32&lt;&gt;0</formula>
    </cfRule>
  </conditionalFormatting>
  <conditionalFormatting sqref="A52:F55">
    <cfRule type="expression" dxfId="12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V109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A1" s="117" t="s">
        <v>79</v>
      </c>
      <c r="B1" s="117"/>
      <c r="C1" s="117"/>
      <c r="D1" s="117"/>
      <c r="E1" s="117"/>
      <c r="F1" s="117"/>
      <c r="G1" s="65"/>
    </row>
    <row r="2" spans="1:256">
      <c r="A2" s="117" t="s">
        <v>0</v>
      </c>
      <c r="B2" s="117"/>
      <c r="C2" s="117"/>
      <c r="D2" s="117"/>
      <c r="E2" s="117"/>
      <c r="F2" s="117"/>
    </row>
    <row r="3" spans="1:256">
      <c r="A3" s="117" t="s">
        <v>1</v>
      </c>
      <c r="B3" s="117"/>
      <c r="C3" s="117"/>
      <c r="D3" s="117"/>
      <c r="E3" s="117"/>
      <c r="F3" s="117"/>
    </row>
    <row r="4" spans="1:256" ht="14.1" customHeight="1">
      <c r="A4" s="117" t="s">
        <v>40</v>
      </c>
      <c r="B4" s="117"/>
      <c r="C4" s="117"/>
      <c r="D4" s="117"/>
      <c r="E4" s="117"/>
      <c r="F4" s="117"/>
    </row>
    <row r="5" spans="1:256" ht="14.1" customHeight="1">
      <c r="A5" s="66"/>
      <c r="B5" s="66"/>
      <c r="C5" s="66"/>
      <c r="D5" s="66"/>
      <c r="E5" s="67" t="s">
        <v>2</v>
      </c>
      <c r="F5" s="68" t="s">
        <v>75</v>
      </c>
    </row>
    <row r="6" spans="1:256" s="2" customFormat="1">
      <c r="A6" s="69"/>
      <c r="B6" s="70" t="s">
        <v>3</v>
      </c>
      <c r="C6" s="69"/>
      <c r="D6" s="70" t="s">
        <v>4</v>
      </c>
      <c r="E6" s="69"/>
      <c r="F6" s="7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18"/>
      <c r="B7" s="70" t="s">
        <v>5</v>
      </c>
      <c r="C7" s="69"/>
      <c r="D7" s="70" t="s">
        <v>6</v>
      </c>
      <c r="E7" s="69"/>
      <c r="F7" s="70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72"/>
      <c r="B8" s="73" t="s">
        <v>8</v>
      </c>
      <c r="C8" s="69"/>
      <c r="D8" s="74" t="s">
        <v>9</v>
      </c>
      <c r="E8" s="69"/>
      <c r="F8" s="74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6"/>
      <c r="B9" s="72"/>
      <c r="C9" s="69"/>
      <c r="D9" s="75"/>
      <c r="E9" s="69"/>
      <c r="F9" s="6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76" t="s">
        <v>42</v>
      </c>
      <c r="B10" s="77">
        <v>378725.25</v>
      </c>
      <c r="C10" s="78"/>
      <c r="D10" s="77">
        <v>699.79</v>
      </c>
      <c r="E10" s="78"/>
      <c r="F10" s="79">
        <v>379425.04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72"/>
      <c r="B11" s="80"/>
      <c r="C11" s="81"/>
      <c r="D11" s="82"/>
      <c r="E11" s="81"/>
      <c r="F11" s="8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3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6" t="s">
        <v>12</v>
      </c>
      <c r="G13" s="84" t="s">
        <v>43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5" t="s">
        <v>13</v>
      </c>
      <c r="B14" s="86">
        <v>267718.32</v>
      </c>
      <c r="C14" s="87"/>
      <c r="D14" s="88">
        <v>0</v>
      </c>
      <c r="E14" s="87"/>
      <c r="F14" s="86">
        <v>267718.32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5" t="s">
        <v>14</v>
      </c>
      <c r="B15" s="86">
        <v>4886.49</v>
      </c>
      <c r="C15" s="89"/>
      <c r="D15" s="88">
        <v>0</v>
      </c>
      <c r="E15" s="87"/>
      <c r="F15" s="86">
        <v>4886.49</v>
      </c>
      <c r="G15" s="4" t="s">
        <v>45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5" t="s">
        <v>15</v>
      </c>
      <c r="B16" s="86">
        <v>0</v>
      </c>
      <c r="C16" s="89"/>
      <c r="D16" s="90">
        <v>0</v>
      </c>
      <c r="E16" s="87"/>
      <c r="F16" s="91">
        <v>0</v>
      </c>
      <c r="G16" s="4" t="s">
        <v>46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5" t="s">
        <v>16</v>
      </c>
      <c r="B17" s="92">
        <v>272604.81</v>
      </c>
      <c r="C17" s="93"/>
      <c r="D17" s="94">
        <v>0</v>
      </c>
      <c r="E17" s="93"/>
      <c r="F17" s="94">
        <v>272604.81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72"/>
      <c r="B18" s="95"/>
      <c r="C18" s="96"/>
      <c r="D18" s="82"/>
      <c r="E18" s="96"/>
      <c r="F18" s="82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72" t="s">
        <v>17</v>
      </c>
      <c r="B19" s="97">
        <v>0</v>
      </c>
      <c r="C19" s="96"/>
      <c r="D19" s="98">
        <v>0</v>
      </c>
      <c r="E19" s="96"/>
      <c r="F19" s="99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72"/>
      <c r="B20" s="80"/>
      <c r="C20" s="96"/>
      <c r="D20" s="82"/>
      <c r="E20" s="96"/>
      <c r="F20" s="82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100" t="s">
        <v>18</v>
      </c>
      <c r="B21" s="101" t="s">
        <v>19</v>
      </c>
      <c r="C21" s="96"/>
      <c r="D21" s="98">
        <v>0</v>
      </c>
      <c r="E21" s="96"/>
      <c r="F21" s="99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6"/>
      <c r="B22" s="80"/>
      <c r="C22" s="96"/>
      <c r="D22" s="82"/>
      <c r="E22" s="96"/>
      <c r="F22" s="82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6" t="s">
        <v>20</v>
      </c>
      <c r="B23" s="102">
        <v>272604.81</v>
      </c>
      <c r="C23" s="96"/>
      <c r="D23" s="79">
        <v>0</v>
      </c>
      <c r="E23" s="96"/>
      <c r="F23" s="79">
        <v>272604.81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6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3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72" t="s">
        <v>22</v>
      </c>
      <c r="B26" s="98">
        <v>0</v>
      </c>
      <c r="C26" s="96"/>
      <c r="D26" s="98">
        <v>0</v>
      </c>
      <c r="E26" s="96"/>
      <c r="F26" s="99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5" t="s">
        <v>23</v>
      </c>
      <c r="B27" s="98">
        <v>46870</v>
      </c>
      <c r="C27" s="103"/>
      <c r="D27" s="98">
        <v>0</v>
      </c>
      <c r="E27" s="103"/>
      <c r="F27" s="94">
        <v>46870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5" t="s">
        <v>24</v>
      </c>
      <c r="B28" s="98">
        <v>71357</v>
      </c>
      <c r="C28" s="103"/>
      <c r="D28" s="98">
        <v>0</v>
      </c>
      <c r="E28" s="103"/>
      <c r="F28" s="94">
        <v>71357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5" t="s">
        <v>25</v>
      </c>
      <c r="B29" s="98">
        <v>107662.59</v>
      </c>
      <c r="C29" s="103"/>
      <c r="D29" s="98">
        <v>0</v>
      </c>
      <c r="E29" s="103"/>
      <c r="F29" s="94">
        <v>107662.59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72" t="s">
        <v>26</v>
      </c>
      <c r="B30" s="98">
        <v>84516.72</v>
      </c>
      <c r="C30" s="104"/>
      <c r="D30" s="98">
        <v>0</v>
      </c>
      <c r="E30" s="104"/>
      <c r="F30" s="99">
        <v>84516.72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72" t="s">
        <v>27</v>
      </c>
      <c r="B31" s="98">
        <v>74810.399999999994</v>
      </c>
      <c r="C31" s="104"/>
      <c r="D31" s="98">
        <v>0</v>
      </c>
      <c r="E31" s="104"/>
      <c r="F31" s="99">
        <v>74810.399999999994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100" t="s">
        <v>28</v>
      </c>
      <c r="B32" s="90">
        <v>7729.6</v>
      </c>
      <c r="C32" s="104"/>
      <c r="D32" s="90">
        <v>699.79</v>
      </c>
      <c r="E32" s="104"/>
      <c r="F32" s="105">
        <v>8429.39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6" t="s">
        <v>29</v>
      </c>
      <c r="B33" s="102">
        <v>392946.30999999994</v>
      </c>
      <c r="C33" s="96"/>
      <c r="D33" s="79">
        <v>699.79</v>
      </c>
      <c r="E33" s="96"/>
      <c r="F33" s="79">
        <v>393646.1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6"/>
      <c r="B34" s="80"/>
      <c r="C34" s="96"/>
      <c r="D34" s="82"/>
      <c r="E34" s="96"/>
      <c r="F34" s="82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6" t="s">
        <v>30</v>
      </c>
      <c r="B35" s="88">
        <v>0</v>
      </c>
      <c r="C35" s="87"/>
      <c r="D35" s="88">
        <v>0</v>
      </c>
      <c r="E35" s="87"/>
      <c r="F35" s="86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6"/>
      <c r="B36" s="80"/>
      <c r="C36" s="96"/>
      <c r="D36" s="82"/>
      <c r="E36" s="96"/>
      <c r="F36" s="82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76" t="s">
        <v>44</v>
      </c>
      <c r="B37" s="107">
        <v>258383.75000000012</v>
      </c>
      <c r="C37" s="96"/>
      <c r="D37" s="107">
        <v>0</v>
      </c>
      <c r="E37" s="96"/>
      <c r="F37" s="107">
        <v>258383.75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8"/>
      <c r="B38" s="109"/>
      <c r="C38" s="69"/>
      <c r="D38" s="108"/>
      <c r="E38" s="108"/>
      <c r="F38" s="108"/>
      <c r="G38" s="11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116" t="s">
        <v>103</v>
      </c>
      <c r="B39" s="112"/>
      <c r="C39" s="112"/>
      <c r="D39" s="112"/>
      <c r="E39" s="112"/>
      <c r="F39" s="112"/>
      <c r="G39" s="110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 ht="14.25">
      <c r="A40" s="116" t="s">
        <v>104</v>
      </c>
      <c r="B40" s="112"/>
      <c r="C40" s="112"/>
      <c r="D40" s="112"/>
      <c r="E40" s="112"/>
      <c r="F40" s="112"/>
      <c r="G40" s="110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 ht="14.25">
      <c r="A41" s="116" t="s">
        <v>105</v>
      </c>
      <c r="B41" s="116"/>
      <c r="C41" s="116"/>
      <c r="D41" s="116"/>
      <c r="E41" s="116"/>
      <c r="F41" s="116"/>
      <c r="G41" s="110"/>
    </row>
    <row r="42" spans="1:256" s="2" customFormat="1" ht="14.25">
      <c r="A42" s="116" t="s">
        <v>106</v>
      </c>
      <c r="B42" s="116"/>
      <c r="C42" s="116"/>
      <c r="D42" s="116"/>
      <c r="E42" s="116"/>
      <c r="F42" s="116"/>
      <c r="G42" s="110"/>
    </row>
    <row r="43" spans="1:256" s="2" customFormat="1" ht="14.25">
      <c r="A43" s="116" t="s">
        <v>107</v>
      </c>
      <c r="B43" s="116"/>
      <c r="C43" s="116"/>
      <c r="D43" s="116"/>
      <c r="E43" s="116"/>
      <c r="F43" s="116"/>
      <c r="G43" s="110"/>
    </row>
    <row r="44" spans="1:256" s="2" customFormat="1" ht="7.5" customHeight="1">
      <c r="G44" s="110"/>
    </row>
    <row r="45" spans="1:256">
      <c r="A45" s="5" t="s">
        <v>31</v>
      </c>
      <c r="G45" s="111"/>
    </row>
    <row r="46" spans="1:256">
      <c r="A46" s="119"/>
      <c r="B46" s="119"/>
      <c r="C46" s="119"/>
      <c r="D46" s="119"/>
      <c r="E46" s="119"/>
      <c r="F46" s="119"/>
      <c r="G46" s="111"/>
    </row>
    <row r="47" spans="1:256">
      <c r="A47" s="119"/>
      <c r="B47" s="119"/>
      <c r="C47" s="119"/>
      <c r="D47" s="119"/>
      <c r="E47" s="119"/>
      <c r="F47" s="119"/>
      <c r="G47" s="111"/>
    </row>
    <row r="48" spans="1:256">
      <c r="A48" s="119"/>
      <c r="B48" s="119"/>
      <c r="C48" s="119"/>
      <c r="D48" s="119"/>
      <c r="E48" s="119"/>
      <c r="F48" s="119"/>
      <c r="G48" s="111"/>
    </row>
    <row r="49" spans="1:7">
      <c r="A49" s="119"/>
      <c r="B49" s="119"/>
      <c r="C49" s="119"/>
      <c r="D49" s="119"/>
      <c r="E49" s="119"/>
      <c r="F49" s="119"/>
      <c r="G49" s="111"/>
    </row>
    <row r="50" spans="1:7">
      <c r="A50" s="119"/>
      <c r="B50" s="119"/>
      <c r="C50" s="119"/>
      <c r="D50" s="119"/>
      <c r="E50" s="119"/>
      <c r="F50" s="119"/>
      <c r="G50" s="111"/>
    </row>
    <row r="51" spans="1:7" ht="15" customHeight="1">
      <c r="A51" s="5" t="s">
        <v>32</v>
      </c>
      <c r="G51" s="111"/>
    </row>
    <row r="52" spans="1:7" ht="12.75" customHeight="1">
      <c r="A52" s="119" t="s">
        <v>47</v>
      </c>
      <c r="B52" s="119"/>
      <c r="C52" s="119"/>
      <c r="D52" s="119"/>
      <c r="E52" s="119"/>
      <c r="F52" s="119"/>
      <c r="G52" s="111"/>
    </row>
    <row r="53" spans="1:7">
      <c r="A53" s="119"/>
      <c r="B53" s="119"/>
      <c r="C53" s="119"/>
      <c r="D53" s="119"/>
      <c r="E53" s="119"/>
      <c r="F53" s="119"/>
      <c r="G53" s="111"/>
    </row>
    <row r="54" spans="1:7">
      <c r="A54" s="119"/>
      <c r="B54" s="119"/>
      <c r="C54" s="119"/>
      <c r="D54" s="119"/>
      <c r="E54" s="119"/>
      <c r="F54" s="119"/>
      <c r="G54" s="111"/>
    </row>
    <row r="55" spans="1:7">
      <c r="A55" s="119"/>
      <c r="B55" s="119"/>
      <c r="C55" s="119"/>
      <c r="D55" s="119"/>
      <c r="E55" s="119"/>
      <c r="F55" s="119"/>
      <c r="G55" s="111"/>
    </row>
    <row r="58" spans="1:7">
      <c r="A58" s="6" t="s">
        <v>33</v>
      </c>
      <c r="B58" s="4" t="s">
        <v>48</v>
      </c>
      <c r="C58" s="4"/>
      <c r="D58" s="4" t="s">
        <v>49</v>
      </c>
      <c r="E58" s="4"/>
      <c r="F58" s="4"/>
    </row>
    <row r="59" spans="1:7">
      <c r="B59" s="4"/>
      <c r="C59" s="4"/>
      <c r="D59" s="4" t="s">
        <v>50</v>
      </c>
      <c r="E59" s="4"/>
      <c r="F59" s="4"/>
    </row>
    <row r="60" spans="1:7">
      <c r="B60" s="4"/>
      <c r="C60" s="4"/>
      <c r="D60" s="4"/>
      <c r="E60" s="4"/>
      <c r="F60" s="4"/>
    </row>
    <row r="61" spans="1:7">
      <c r="B61" s="4" t="s">
        <v>51</v>
      </c>
      <c r="C61" s="4"/>
      <c r="D61" s="4" t="s">
        <v>52</v>
      </c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 t="s">
        <v>53</v>
      </c>
      <c r="C64" s="4"/>
      <c r="D64" s="4" t="s">
        <v>54</v>
      </c>
      <c r="E64" s="4"/>
      <c r="F64" s="4"/>
    </row>
    <row r="65" spans="2:6">
      <c r="B65" s="4"/>
      <c r="C65" s="4"/>
      <c r="D65" s="4" t="s">
        <v>55</v>
      </c>
      <c r="E65" s="4"/>
      <c r="F65" s="4"/>
    </row>
    <row r="66" spans="2:6">
      <c r="B66" s="4"/>
      <c r="C66" s="4"/>
      <c r="D66" s="4" t="s">
        <v>56</v>
      </c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6" spans="2:6" ht="15" hidden="1" customHeight="1"/>
    <row r="77" spans="2:6" ht="15" hidden="1" customHeight="1"/>
    <row r="78" spans="2:6" ht="15" hidden="1" customHeight="1"/>
    <row r="79" spans="2:6" ht="15" hidden="1" customHeight="1"/>
    <row r="80" spans="2:6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t="15" hidden="1" customHeight="1"/>
    <row r="96" ht="15" hidden="1" customHeight="1"/>
    <row r="97" ht="15" hidden="1" customHeight="1"/>
    <row r="98" ht="15" hidden="1" customHeight="1"/>
    <row r="99" ht="15" hidden="1" customHeight="1"/>
    <row r="100" ht="15" hidden="1" customHeight="1"/>
    <row r="101" ht="15" hidden="1" customHeight="1"/>
    <row r="102" ht="15" hidden="1" customHeight="1"/>
    <row r="103" ht="15" hidden="1" customHeight="1"/>
    <row r="104" ht="15" hidden="1" customHeight="1"/>
    <row r="105" ht="15" hidden="1" customHeight="1"/>
    <row r="106" ht="15" hidden="1" customHeight="1"/>
    <row r="107" ht="15" hidden="1" customHeight="1"/>
    <row r="108" ht="15" hidden="1" customHeight="1"/>
    <row r="109" ht="15" hidden="1" customHeight="1"/>
  </sheetData>
  <sheetProtection formatColumns="0"/>
  <conditionalFormatting sqref="A32">
    <cfRule type="expression" dxfId="125" priority="6">
      <formula>$F32&lt;&gt;0</formula>
    </cfRule>
  </conditionalFormatting>
  <conditionalFormatting sqref="A21">
    <cfRule type="expression" dxfId="124" priority="5">
      <formula>$F21&lt;&gt;0</formula>
    </cfRule>
  </conditionalFormatting>
  <conditionalFormatting sqref="A46:F50">
    <cfRule type="expression" dxfId="123" priority="4">
      <formula>$F$21&lt;&gt;0</formula>
    </cfRule>
  </conditionalFormatting>
  <conditionalFormatting sqref="A45">
    <cfRule type="expression" dxfId="122" priority="3">
      <formula>$F$21&lt;&gt;0</formula>
    </cfRule>
  </conditionalFormatting>
  <conditionalFormatting sqref="A51">
    <cfRule type="expression" dxfId="121" priority="2">
      <formula>$F$32&lt;&gt;0</formula>
    </cfRule>
  </conditionalFormatting>
  <conditionalFormatting sqref="A52:F55">
    <cfRule type="expression" dxfId="120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2015-12-23T21:12:52Z</cp:lastPrinted>
  <dcterms:created xsi:type="dcterms:W3CDTF">2014-10-13T18:15:16Z</dcterms:created>
  <dcterms:modified xsi:type="dcterms:W3CDTF">2020-02-13T15:18:44Z</dcterms:modified>
</cp:coreProperties>
</file>