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Certified Minority Business Expenditure (CMBE) Reports\1 Archive CMBE Reports\2014-15\FCS website\"/>
    </mc:Choice>
  </mc:AlternateContent>
  <bookViews>
    <workbookView xWindow="240" yWindow="135" windowWidth="8475" windowHeight="6600" tabRatio="817"/>
  </bookViews>
  <sheets>
    <sheet name="System" sheetId="33" r:id="rId1"/>
    <sheet name="Construction" sheetId="34" r:id="rId2"/>
    <sheet name="Architectural" sheetId="35" r:id="rId3"/>
    <sheet name="Commodities" sheetId="36" r:id="rId4"/>
    <sheet name="Other Contractual" sheetId="37" r:id="rId5"/>
    <sheet name="Category Total" sheetId="39" r:id="rId6"/>
    <sheet name="MBE Annual Total" sheetId="41" r:id="rId7"/>
    <sheet name="Eastern Florida" sheetId="1" r:id="rId8"/>
    <sheet name="Broward" sheetId="6" r:id="rId9"/>
    <sheet name="Central Florida" sheetId="8" r:id="rId10"/>
    <sheet name="Chipola" sheetId="7" r:id="rId11"/>
    <sheet name="Daytona" sheetId="9" r:id="rId12"/>
    <sheet name="Florida Southwestern" sheetId="10" r:id="rId13"/>
    <sheet name="FSC Jacksonville" sheetId="13" r:id="rId14"/>
    <sheet name="Florida Keys" sheetId="12" r:id="rId15"/>
    <sheet name="Gulf Coast" sheetId="14" r:id="rId16"/>
    <sheet name="Hillsborough" sheetId="15" r:id="rId17"/>
    <sheet name="Indian River" sheetId="16" r:id="rId18"/>
    <sheet name="Florida Gateway" sheetId="11" r:id="rId19"/>
    <sheet name="Lake-Sumter" sheetId="17" r:id="rId20"/>
    <sheet name="State College of Florida" sheetId="29" r:id="rId21"/>
    <sheet name="Miami Dade" sheetId="18" r:id="rId22"/>
    <sheet name="North Florida" sheetId="19" r:id="rId23"/>
    <sheet name="Northwest Florida " sheetId="20" r:id="rId24"/>
    <sheet name="Palm Beach" sheetId="21" r:id="rId25"/>
    <sheet name="Pasco-Hernando" sheetId="22" r:id="rId26"/>
    <sheet name="Pensacola" sheetId="23" r:id="rId27"/>
    <sheet name="Polk " sheetId="24" r:id="rId28"/>
    <sheet name="Saint Johns River" sheetId="25" r:id="rId29"/>
    <sheet name="Saint Pete" sheetId="26" r:id="rId30"/>
    <sheet name="Santa Fe" sheetId="27" r:id="rId31"/>
    <sheet name="Seminole" sheetId="28" r:id="rId32"/>
    <sheet name="South Florida " sheetId="30" r:id="rId33"/>
    <sheet name="Tallahassee" sheetId="31" r:id="rId34"/>
    <sheet name="Valencia" sheetId="32" r:id="rId35"/>
  </sheets>
  <definedNames>
    <definedName name="_xlnm.Print_Area" localSheetId="2">Architectural!$A$1:$Q$40</definedName>
    <definedName name="_xlnm.Print_Area" localSheetId="8">Broward!$A$1:$J$45</definedName>
    <definedName name="_xlnm.Print_Area" localSheetId="5">'Category Total'!$A$1:$M$40</definedName>
    <definedName name="_xlnm.Print_Area" localSheetId="9">'Central Florida'!$A$1:$J$45</definedName>
    <definedName name="_xlnm.Print_Area" localSheetId="10">Chipola!$A$1:$J$45</definedName>
    <definedName name="_xlnm.Print_Area" localSheetId="3">Commodities!$A$1:$Q$40</definedName>
    <definedName name="_xlnm.Print_Area" localSheetId="1">Construction!$A$1:$Q$40</definedName>
    <definedName name="_xlnm.Print_Area" localSheetId="11">Daytona!$A$1:$J$45</definedName>
    <definedName name="_xlnm.Print_Area" localSheetId="7">'Eastern Florida'!$A$1:$J$45</definedName>
    <definedName name="_xlnm.Print_Area" localSheetId="18">'Florida Gateway'!$A$1:$J$45</definedName>
    <definedName name="_xlnm.Print_Area" localSheetId="14">'Florida Keys'!$A$1:$J$45</definedName>
    <definedName name="_xlnm.Print_Area" localSheetId="12">'Florida Southwestern'!$A$1:$J$45</definedName>
    <definedName name="_xlnm.Print_Area" localSheetId="13">'FSC Jacksonville'!$A$1:$J$45</definedName>
    <definedName name="_xlnm.Print_Area" localSheetId="15">'Gulf Coast'!$A$1:$J$45</definedName>
    <definedName name="_xlnm.Print_Area" localSheetId="16">Hillsborough!$A$1:$J$45</definedName>
    <definedName name="_xlnm.Print_Area" localSheetId="17">'Indian River'!$A$1:$J$45</definedName>
    <definedName name="_xlnm.Print_Area" localSheetId="19">'Lake-Sumter'!$A$1:$J$45</definedName>
    <definedName name="_xlnm.Print_Area" localSheetId="6">'MBE Annual Total'!$A$1:$Q$40</definedName>
    <definedName name="_xlnm.Print_Area" localSheetId="21">'Miami Dade'!$A$1:$J$45</definedName>
    <definedName name="_xlnm.Print_Area" localSheetId="22">'North Florida'!$A$1:$J$45</definedName>
    <definedName name="_xlnm.Print_Area" localSheetId="23">'Northwest Florida '!$A$1:$J$45</definedName>
    <definedName name="_xlnm.Print_Area" localSheetId="4">'Other Contractual'!$A$1:$Q$40</definedName>
    <definedName name="_xlnm.Print_Area" localSheetId="24">'Palm Beach'!$A$1:$J$45</definedName>
    <definedName name="_xlnm.Print_Area" localSheetId="25">'Pasco-Hernando'!$A$1:$J$45</definedName>
    <definedName name="_xlnm.Print_Area" localSheetId="26">Pensacola!$A$1:$J$45</definedName>
    <definedName name="_xlnm.Print_Area" localSheetId="27">'Polk '!$A$1:$J$45</definedName>
    <definedName name="_xlnm.Print_Area" localSheetId="28">'Saint Johns River'!$A$1:$J$45</definedName>
    <definedName name="_xlnm.Print_Area" localSheetId="29">'Saint Pete'!$A$1:$J$45</definedName>
    <definedName name="_xlnm.Print_Area" localSheetId="30">'Santa Fe'!$A$1:$J$45</definedName>
    <definedName name="_xlnm.Print_Area" localSheetId="31">Seminole!$A$1:$J$45</definedName>
    <definedName name="_xlnm.Print_Area" localSheetId="32">'South Florida '!$A$1:$J$45</definedName>
    <definedName name="_xlnm.Print_Area" localSheetId="20">'State College of Florida'!$A$1:$J$45</definedName>
    <definedName name="_xlnm.Print_Area" localSheetId="0">System!$A$1:$G$37</definedName>
    <definedName name="_xlnm.Print_Area" localSheetId="33">Tallahassee!$A$1:$J$45</definedName>
    <definedName name="_xlnm.Print_Area" localSheetId="34">Valencia!$A$1:$J$45</definedName>
  </definedNames>
  <calcPr calcId="162913"/>
</workbook>
</file>

<file path=xl/calcChain.xml><?xml version="1.0" encoding="utf-8"?>
<calcChain xmlns="http://schemas.openxmlformats.org/spreadsheetml/2006/main">
  <c r="L28" i="34" l="1"/>
  <c r="D18" i="10" l="1"/>
  <c r="E18" i="10"/>
  <c r="F18" i="10"/>
  <c r="F33" i="33" l="1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14" i="33"/>
  <c r="E14" i="33"/>
  <c r="D14" i="33"/>
  <c r="F13" i="33"/>
  <c r="E13" i="33"/>
  <c r="D13" i="33"/>
  <c r="F12" i="33"/>
  <c r="E12" i="33"/>
  <c r="D12" i="33"/>
  <c r="F11" i="33"/>
  <c r="E11" i="33"/>
  <c r="D11" i="33"/>
  <c r="F10" i="33"/>
  <c r="E10" i="33"/>
  <c r="D10" i="33"/>
  <c r="C14" i="33"/>
  <c r="C13" i="33"/>
  <c r="C12" i="33"/>
  <c r="C11" i="33"/>
  <c r="C10" i="33"/>
  <c r="F9" i="33"/>
  <c r="E9" i="33"/>
  <c r="D9" i="33"/>
  <c r="C9" i="33"/>
  <c r="G33" i="33" l="1"/>
  <c r="J5" i="41"/>
  <c r="A4" i="41"/>
  <c r="H5" i="39"/>
  <c r="A4" i="39"/>
  <c r="J5" i="37"/>
  <c r="A4" i="37"/>
  <c r="J5" i="34"/>
  <c r="J5" i="36"/>
  <c r="A4" i="36"/>
  <c r="A4" i="34"/>
  <c r="A4" i="35"/>
  <c r="A23" i="33"/>
  <c r="J5" i="35" s="1"/>
  <c r="N24" i="41"/>
  <c r="G31" i="1"/>
  <c r="P9" i="41" s="1"/>
  <c r="G30" i="1"/>
  <c r="O9" i="41"/>
  <c r="G29" i="1"/>
  <c r="N9" i="41" s="1"/>
  <c r="G28" i="1"/>
  <c r="M9" i="41" s="1"/>
  <c r="G27" i="1"/>
  <c r="L9" i="41" s="1"/>
  <c r="G26" i="1"/>
  <c r="K9" i="41" s="1"/>
  <c r="P36" i="37"/>
  <c r="P35" i="37"/>
  <c r="P22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1" i="37"/>
  <c r="P19" i="37"/>
  <c r="P18" i="37"/>
  <c r="P17" i="37"/>
  <c r="P15" i="37"/>
  <c r="P16" i="37"/>
  <c r="P20" i="37"/>
  <c r="P14" i="37"/>
  <c r="P9" i="37"/>
  <c r="P13" i="37"/>
  <c r="P11" i="37"/>
  <c r="P12" i="37"/>
  <c r="P10" i="37"/>
  <c r="O36" i="37"/>
  <c r="O35" i="37"/>
  <c r="O22" i="37"/>
  <c r="O34" i="37"/>
  <c r="O33" i="37"/>
  <c r="Q33" i="37" s="1"/>
  <c r="O32" i="37"/>
  <c r="O31" i="37"/>
  <c r="O30" i="37"/>
  <c r="O29" i="37"/>
  <c r="O28" i="37"/>
  <c r="O27" i="37"/>
  <c r="O26" i="37"/>
  <c r="O25" i="37"/>
  <c r="O24" i="37"/>
  <c r="O23" i="37"/>
  <c r="O21" i="37"/>
  <c r="O19" i="37"/>
  <c r="O18" i="37"/>
  <c r="O17" i="37"/>
  <c r="O15" i="37"/>
  <c r="O16" i="37"/>
  <c r="O20" i="37"/>
  <c r="O14" i="37"/>
  <c r="O9" i="37"/>
  <c r="O13" i="37"/>
  <c r="O11" i="37"/>
  <c r="O12" i="37"/>
  <c r="O10" i="37"/>
  <c r="N36" i="37"/>
  <c r="N35" i="37"/>
  <c r="N22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1" i="37"/>
  <c r="N19" i="37"/>
  <c r="N18" i="37"/>
  <c r="N17" i="37"/>
  <c r="N15" i="37"/>
  <c r="N16" i="37"/>
  <c r="N20" i="37"/>
  <c r="N14" i="37"/>
  <c r="N9" i="37"/>
  <c r="N13" i="37"/>
  <c r="N11" i="37"/>
  <c r="N12" i="37"/>
  <c r="N10" i="37"/>
  <c r="M36" i="37"/>
  <c r="M35" i="37"/>
  <c r="M22" i="37"/>
  <c r="M34" i="37"/>
  <c r="M33" i="37"/>
  <c r="M32" i="37"/>
  <c r="M31" i="37"/>
  <c r="M30" i="37"/>
  <c r="M29" i="37"/>
  <c r="M28" i="37"/>
  <c r="M27" i="37"/>
  <c r="M26" i="37"/>
  <c r="M25" i="37"/>
  <c r="M24" i="37"/>
  <c r="M23" i="37"/>
  <c r="M21" i="37"/>
  <c r="M19" i="37"/>
  <c r="M18" i="37"/>
  <c r="M17" i="37"/>
  <c r="M15" i="37"/>
  <c r="M16" i="37"/>
  <c r="M20" i="37"/>
  <c r="M14" i="37"/>
  <c r="M9" i="37"/>
  <c r="M13" i="37"/>
  <c r="M12" i="37"/>
  <c r="M10" i="37"/>
  <c r="Q10" i="37" s="1"/>
  <c r="L36" i="37"/>
  <c r="L35" i="37"/>
  <c r="L22" i="37"/>
  <c r="L34" i="37"/>
  <c r="L33" i="37"/>
  <c r="L32" i="37"/>
  <c r="L31" i="37"/>
  <c r="L30" i="37"/>
  <c r="L29" i="37"/>
  <c r="L28" i="37"/>
  <c r="L27" i="37"/>
  <c r="L26" i="37"/>
  <c r="L25" i="37"/>
  <c r="L24" i="37"/>
  <c r="L23" i="37"/>
  <c r="L21" i="37"/>
  <c r="L19" i="37"/>
  <c r="L18" i="37"/>
  <c r="L17" i="37"/>
  <c r="L15" i="37"/>
  <c r="L16" i="37"/>
  <c r="L20" i="37"/>
  <c r="L14" i="37"/>
  <c r="L9" i="37"/>
  <c r="L13" i="37"/>
  <c r="L11" i="37"/>
  <c r="L12" i="37"/>
  <c r="L10" i="37"/>
  <c r="K36" i="37"/>
  <c r="K35" i="37"/>
  <c r="Q35" i="37" s="1"/>
  <c r="K22" i="37"/>
  <c r="K34" i="37"/>
  <c r="K33" i="37"/>
  <c r="K32" i="37"/>
  <c r="K31" i="37"/>
  <c r="K30" i="37"/>
  <c r="K29" i="37"/>
  <c r="Q29" i="37" s="1"/>
  <c r="K28" i="37"/>
  <c r="K27" i="37"/>
  <c r="K26" i="37"/>
  <c r="K25" i="37"/>
  <c r="K24" i="37"/>
  <c r="K23" i="37"/>
  <c r="K21" i="37"/>
  <c r="Q21" i="37" s="1"/>
  <c r="K19" i="37"/>
  <c r="K18" i="37"/>
  <c r="K17" i="37"/>
  <c r="K15" i="37"/>
  <c r="Q15" i="37" s="1"/>
  <c r="K16" i="37"/>
  <c r="K20" i="37"/>
  <c r="K14" i="37"/>
  <c r="K9" i="37"/>
  <c r="K13" i="37"/>
  <c r="K11" i="37"/>
  <c r="K12" i="37"/>
  <c r="K10" i="37"/>
  <c r="M11" i="37"/>
  <c r="Q12" i="37"/>
  <c r="G30" i="36"/>
  <c r="G29" i="36"/>
  <c r="G28" i="36"/>
  <c r="P30" i="36"/>
  <c r="P29" i="36"/>
  <c r="P28" i="36"/>
  <c r="P36" i="36"/>
  <c r="P35" i="36"/>
  <c r="P22" i="36"/>
  <c r="P34" i="36"/>
  <c r="P33" i="36"/>
  <c r="P32" i="36"/>
  <c r="P31" i="36"/>
  <c r="P27" i="36"/>
  <c r="P26" i="36"/>
  <c r="P25" i="36"/>
  <c r="P24" i="36"/>
  <c r="P23" i="36"/>
  <c r="P21" i="36"/>
  <c r="P19" i="36"/>
  <c r="P18" i="36"/>
  <c r="P17" i="36"/>
  <c r="P15" i="36"/>
  <c r="P16" i="36"/>
  <c r="P20" i="36"/>
  <c r="P14" i="36"/>
  <c r="P9" i="36"/>
  <c r="P13" i="36"/>
  <c r="P11" i="36"/>
  <c r="P12" i="36"/>
  <c r="P10" i="36"/>
  <c r="O36" i="36"/>
  <c r="O35" i="36"/>
  <c r="O22" i="36"/>
  <c r="O34" i="36"/>
  <c r="O33" i="36"/>
  <c r="O32" i="36"/>
  <c r="O31" i="36"/>
  <c r="O30" i="36"/>
  <c r="O29" i="36"/>
  <c r="O28" i="36"/>
  <c r="O27" i="36"/>
  <c r="O26" i="36"/>
  <c r="O25" i="36"/>
  <c r="O24" i="36"/>
  <c r="O23" i="36"/>
  <c r="O21" i="36"/>
  <c r="O19" i="36"/>
  <c r="O18" i="36"/>
  <c r="O17" i="36"/>
  <c r="O15" i="36"/>
  <c r="O16" i="36"/>
  <c r="O20" i="36"/>
  <c r="O14" i="36"/>
  <c r="O9" i="36"/>
  <c r="O13" i="36"/>
  <c r="O11" i="36"/>
  <c r="O12" i="36"/>
  <c r="O10" i="36"/>
  <c r="N36" i="36"/>
  <c r="N35" i="36"/>
  <c r="N22" i="36"/>
  <c r="N34" i="36"/>
  <c r="N33" i="36"/>
  <c r="N32" i="36"/>
  <c r="N31" i="36"/>
  <c r="Q31" i="36" s="1"/>
  <c r="N30" i="36"/>
  <c r="N29" i="36"/>
  <c r="N28" i="36"/>
  <c r="N27" i="36"/>
  <c r="N26" i="36"/>
  <c r="N25" i="36"/>
  <c r="N24" i="36"/>
  <c r="N23" i="36"/>
  <c r="N21" i="36"/>
  <c r="N19" i="36"/>
  <c r="N18" i="36"/>
  <c r="N17" i="36"/>
  <c r="N15" i="36"/>
  <c r="N16" i="36"/>
  <c r="N20" i="36"/>
  <c r="N14" i="36"/>
  <c r="N9" i="36"/>
  <c r="N13" i="36"/>
  <c r="N11" i="36"/>
  <c r="N12" i="36"/>
  <c r="N10" i="36"/>
  <c r="M36" i="36"/>
  <c r="M35" i="36"/>
  <c r="M22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1" i="36"/>
  <c r="M19" i="36"/>
  <c r="M18" i="36"/>
  <c r="M17" i="36"/>
  <c r="M15" i="36"/>
  <c r="M16" i="36"/>
  <c r="M20" i="36"/>
  <c r="M14" i="36"/>
  <c r="M9" i="36"/>
  <c r="M13" i="36"/>
  <c r="M11" i="36"/>
  <c r="M12" i="36"/>
  <c r="M10" i="36"/>
  <c r="L36" i="36"/>
  <c r="L35" i="36"/>
  <c r="L22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1" i="36"/>
  <c r="L19" i="36"/>
  <c r="L18" i="36"/>
  <c r="L17" i="36"/>
  <c r="L15" i="36"/>
  <c r="L16" i="36"/>
  <c r="L20" i="36"/>
  <c r="L14" i="36"/>
  <c r="Q14" i="36" s="1"/>
  <c r="L9" i="36"/>
  <c r="L13" i="36"/>
  <c r="L11" i="36"/>
  <c r="L12" i="36"/>
  <c r="L10" i="36"/>
  <c r="B14" i="36"/>
  <c r="H14" i="36" s="1"/>
  <c r="K14" i="36"/>
  <c r="K36" i="36"/>
  <c r="K35" i="36"/>
  <c r="K22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1" i="36"/>
  <c r="K19" i="36"/>
  <c r="K18" i="36"/>
  <c r="K17" i="36"/>
  <c r="K15" i="36"/>
  <c r="K16" i="36"/>
  <c r="K20" i="36"/>
  <c r="K13" i="36"/>
  <c r="Q13" i="36" s="1"/>
  <c r="K11" i="36"/>
  <c r="Q11" i="36" s="1"/>
  <c r="K9" i="36"/>
  <c r="K12" i="36"/>
  <c r="K10" i="36"/>
  <c r="Q10" i="36" s="1"/>
  <c r="P36" i="35"/>
  <c r="P35" i="35"/>
  <c r="P22" i="35"/>
  <c r="P34" i="35"/>
  <c r="P33" i="35"/>
  <c r="P32" i="35"/>
  <c r="P31" i="35"/>
  <c r="P30" i="35"/>
  <c r="P29" i="35"/>
  <c r="P28" i="35"/>
  <c r="P27" i="35"/>
  <c r="P26" i="35"/>
  <c r="P25" i="35"/>
  <c r="P24" i="35"/>
  <c r="P23" i="35"/>
  <c r="P21" i="35"/>
  <c r="P20" i="35"/>
  <c r="P18" i="35"/>
  <c r="P17" i="35"/>
  <c r="P15" i="35"/>
  <c r="P16" i="35"/>
  <c r="P19" i="35"/>
  <c r="P14" i="35"/>
  <c r="P9" i="35"/>
  <c r="P13" i="35"/>
  <c r="P11" i="35"/>
  <c r="P12" i="35"/>
  <c r="P10" i="35"/>
  <c r="O36" i="35"/>
  <c r="O35" i="35"/>
  <c r="O22" i="35"/>
  <c r="F22" i="35"/>
  <c r="O34" i="35"/>
  <c r="O33" i="35"/>
  <c r="O32" i="35"/>
  <c r="O31" i="35"/>
  <c r="O30" i="35"/>
  <c r="O29" i="35"/>
  <c r="O28" i="35"/>
  <c r="O27" i="35"/>
  <c r="O26" i="35"/>
  <c r="O25" i="35"/>
  <c r="O24" i="35"/>
  <c r="O23" i="35"/>
  <c r="O21" i="35"/>
  <c r="O20" i="35"/>
  <c r="O18" i="35"/>
  <c r="O17" i="35"/>
  <c r="O15" i="35"/>
  <c r="O16" i="35"/>
  <c r="O19" i="35"/>
  <c r="O14" i="35"/>
  <c r="O9" i="35"/>
  <c r="O13" i="35"/>
  <c r="O11" i="35"/>
  <c r="O12" i="35"/>
  <c r="O10" i="35"/>
  <c r="N36" i="35"/>
  <c r="N35" i="35"/>
  <c r="N22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1" i="35"/>
  <c r="N20" i="35"/>
  <c r="N18" i="35"/>
  <c r="N17" i="35"/>
  <c r="N15" i="35"/>
  <c r="N16" i="35"/>
  <c r="N19" i="35"/>
  <c r="N14" i="35"/>
  <c r="N9" i="35"/>
  <c r="N13" i="35"/>
  <c r="N11" i="35"/>
  <c r="N12" i="35"/>
  <c r="N10" i="35"/>
  <c r="M36" i="35"/>
  <c r="M35" i="35"/>
  <c r="M22" i="35"/>
  <c r="M34" i="35"/>
  <c r="M33" i="35"/>
  <c r="M32" i="35"/>
  <c r="M31" i="35"/>
  <c r="M30" i="35"/>
  <c r="M29" i="35"/>
  <c r="M28" i="35"/>
  <c r="M27" i="35"/>
  <c r="M26" i="35"/>
  <c r="M25" i="35"/>
  <c r="M24" i="35"/>
  <c r="M23" i="35"/>
  <c r="M21" i="35"/>
  <c r="M20" i="35"/>
  <c r="M18" i="35"/>
  <c r="M17" i="35"/>
  <c r="M15" i="35"/>
  <c r="M16" i="35"/>
  <c r="M19" i="35"/>
  <c r="M14" i="35"/>
  <c r="M9" i="35"/>
  <c r="M13" i="35"/>
  <c r="M11" i="35"/>
  <c r="M12" i="35"/>
  <c r="M10" i="35"/>
  <c r="C32" i="35"/>
  <c r="C34" i="35"/>
  <c r="L30" i="35"/>
  <c r="L29" i="35"/>
  <c r="L28" i="35"/>
  <c r="L27" i="35"/>
  <c r="L26" i="35"/>
  <c r="L25" i="35"/>
  <c r="L24" i="35"/>
  <c r="L23" i="35"/>
  <c r="L21" i="35"/>
  <c r="L20" i="35"/>
  <c r="L18" i="35"/>
  <c r="L17" i="35"/>
  <c r="L15" i="35"/>
  <c r="L16" i="35"/>
  <c r="C36" i="35"/>
  <c r="C35" i="35"/>
  <c r="C31" i="35"/>
  <c r="C30" i="35"/>
  <c r="C29" i="35"/>
  <c r="C28" i="35"/>
  <c r="C27" i="35"/>
  <c r="C26" i="35"/>
  <c r="C25" i="35"/>
  <c r="C24" i="35"/>
  <c r="C23" i="35"/>
  <c r="C21" i="35"/>
  <c r="C20" i="35"/>
  <c r="C18" i="35"/>
  <c r="C17" i="35"/>
  <c r="C15" i="35"/>
  <c r="C16" i="35"/>
  <c r="L36" i="35"/>
  <c r="L35" i="35"/>
  <c r="L22" i="35"/>
  <c r="L34" i="35"/>
  <c r="Q34" i="35" s="1"/>
  <c r="L33" i="35"/>
  <c r="L32" i="35"/>
  <c r="L31" i="35"/>
  <c r="L19" i="35"/>
  <c r="L14" i="35"/>
  <c r="L9" i="35"/>
  <c r="L13" i="35"/>
  <c r="L11" i="35"/>
  <c r="L12" i="35"/>
  <c r="L10" i="35"/>
  <c r="K36" i="35"/>
  <c r="K35" i="35"/>
  <c r="Q35" i="35" s="1"/>
  <c r="K22" i="35"/>
  <c r="K34" i="35"/>
  <c r="K33" i="35"/>
  <c r="K32" i="35"/>
  <c r="Q32" i="35" s="1"/>
  <c r="K31" i="35"/>
  <c r="K30" i="35"/>
  <c r="Q30" i="35" s="1"/>
  <c r="K29" i="35"/>
  <c r="K28" i="35"/>
  <c r="K27" i="35"/>
  <c r="K26" i="35"/>
  <c r="K25" i="35"/>
  <c r="K24" i="35"/>
  <c r="Q24" i="35" s="1"/>
  <c r="K23" i="35"/>
  <c r="K21" i="35"/>
  <c r="K20" i="35"/>
  <c r="K18" i="35"/>
  <c r="K17" i="35"/>
  <c r="K15" i="35"/>
  <c r="K16" i="35"/>
  <c r="K19" i="35"/>
  <c r="Q19" i="35" s="1"/>
  <c r="K14" i="35"/>
  <c r="K13" i="35"/>
  <c r="K11" i="35"/>
  <c r="K9" i="35"/>
  <c r="K12" i="35"/>
  <c r="K10" i="35"/>
  <c r="G12" i="34"/>
  <c r="P36" i="34"/>
  <c r="P35" i="34"/>
  <c r="P22" i="34"/>
  <c r="P34" i="34"/>
  <c r="P33" i="34"/>
  <c r="P32" i="34"/>
  <c r="P31" i="34"/>
  <c r="P30" i="34"/>
  <c r="P29" i="34"/>
  <c r="P28" i="34"/>
  <c r="P27" i="34"/>
  <c r="P26" i="34"/>
  <c r="P25" i="34"/>
  <c r="P24" i="34"/>
  <c r="P23" i="34"/>
  <c r="P21" i="34"/>
  <c r="P19" i="34"/>
  <c r="P18" i="34"/>
  <c r="P17" i="34"/>
  <c r="P15" i="34"/>
  <c r="P16" i="34"/>
  <c r="P20" i="34"/>
  <c r="P14" i="34"/>
  <c r="P13" i="34"/>
  <c r="P11" i="34"/>
  <c r="P9" i="34"/>
  <c r="Q9" i="34" s="1"/>
  <c r="P12" i="34"/>
  <c r="P10" i="34"/>
  <c r="L11" i="34"/>
  <c r="O11" i="34"/>
  <c r="O36" i="34"/>
  <c r="O35" i="34"/>
  <c r="O22" i="34"/>
  <c r="O34" i="34"/>
  <c r="O33" i="34"/>
  <c r="O32" i="34"/>
  <c r="O31" i="34"/>
  <c r="O30" i="34"/>
  <c r="O29" i="34"/>
  <c r="O28" i="34"/>
  <c r="O27" i="34"/>
  <c r="O26" i="34"/>
  <c r="O25" i="34"/>
  <c r="O24" i="34"/>
  <c r="O23" i="34"/>
  <c r="O21" i="34"/>
  <c r="O19" i="34"/>
  <c r="O18" i="34"/>
  <c r="O17" i="34"/>
  <c r="O15" i="34"/>
  <c r="O16" i="34"/>
  <c r="O20" i="34"/>
  <c r="O14" i="34"/>
  <c r="O13" i="34"/>
  <c r="O9" i="34"/>
  <c r="O12" i="34"/>
  <c r="O10" i="34"/>
  <c r="N36" i="34"/>
  <c r="N35" i="34"/>
  <c r="N22" i="34"/>
  <c r="N34" i="34"/>
  <c r="N33" i="34"/>
  <c r="N32" i="34"/>
  <c r="N31" i="34"/>
  <c r="N30" i="34"/>
  <c r="N29" i="34"/>
  <c r="N28" i="34"/>
  <c r="N27" i="34"/>
  <c r="N24" i="34"/>
  <c r="N26" i="34"/>
  <c r="N25" i="34"/>
  <c r="N23" i="34"/>
  <c r="N21" i="34"/>
  <c r="N19" i="34"/>
  <c r="N18" i="34"/>
  <c r="N17" i="34"/>
  <c r="N15" i="34"/>
  <c r="N16" i="34"/>
  <c r="N20" i="34"/>
  <c r="N14" i="34"/>
  <c r="N37" i="34" s="1"/>
  <c r="N9" i="34"/>
  <c r="N13" i="34"/>
  <c r="N11" i="34"/>
  <c r="N12" i="34"/>
  <c r="N10" i="34"/>
  <c r="M36" i="34"/>
  <c r="M35" i="34"/>
  <c r="M22" i="34"/>
  <c r="M34" i="34"/>
  <c r="M33" i="34"/>
  <c r="M32" i="34"/>
  <c r="M31" i="34"/>
  <c r="M30" i="34"/>
  <c r="M29" i="34"/>
  <c r="M28" i="34"/>
  <c r="M27" i="34"/>
  <c r="M26" i="34"/>
  <c r="M25" i="34"/>
  <c r="M24" i="34"/>
  <c r="M23" i="34"/>
  <c r="M21" i="34"/>
  <c r="M19" i="34"/>
  <c r="M18" i="34"/>
  <c r="M17" i="34"/>
  <c r="M15" i="34"/>
  <c r="M16" i="34"/>
  <c r="M20" i="34"/>
  <c r="M14" i="34"/>
  <c r="M13" i="34"/>
  <c r="M11" i="34"/>
  <c r="M37" i="34" s="1"/>
  <c r="M9" i="34"/>
  <c r="M12" i="34"/>
  <c r="M10" i="34"/>
  <c r="L21" i="34"/>
  <c r="L36" i="34"/>
  <c r="L35" i="34"/>
  <c r="L22" i="34"/>
  <c r="L34" i="34"/>
  <c r="L33" i="34"/>
  <c r="L32" i="34"/>
  <c r="L31" i="34"/>
  <c r="L30" i="34"/>
  <c r="L29" i="34"/>
  <c r="L27" i="34"/>
  <c r="L26" i="34"/>
  <c r="L25" i="34"/>
  <c r="L24" i="34"/>
  <c r="L23" i="34"/>
  <c r="L13" i="34"/>
  <c r="L19" i="34"/>
  <c r="L18" i="34"/>
  <c r="L17" i="34"/>
  <c r="L15" i="34"/>
  <c r="L16" i="34"/>
  <c r="L20" i="34"/>
  <c r="L14" i="34"/>
  <c r="L9" i="34"/>
  <c r="L12" i="34"/>
  <c r="L10" i="34"/>
  <c r="K14" i="34"/>
  <c r="K9" i="34"/>
  <c r="K13" i="34"/>
  <c r="K11" i="34"/>
  <c r="K36" i="34"/>
  <c r="K35" i="34"/>
  <c r="K22" i="34"/>
  <c r="K34" i="34"/>
  <c r="K33" i="34"/>
  <c r="K32" i="34"/>
  <c r="K31" i="34"/>
  <c r="K30" i="34"/>
  <c r="K29" i="34"/>
  <c r="K28" i="34"/>
  <c r="K27" i="34"/>
  <c r="K26" i="34"/>
  <c r="K25" i="34"/>
  <c r="K24" i="34"/>
  <c r="K23" i="34"/>
  <c r="K21" i="34"/>
  <c r="K19" i="34"/>
  <c r="K18" i="34"/>
  <c r="K17" i="34"/>
  <c r="K15" i="34"/>
  <c r="K16" i="34"/>
  <c r="K20" i="34"/>
  <c r="K12" i="34"/>
  <c r="K10" i="34"/>
  <c r="E24" i="41"/>
  <c r="G36" i="37"/>
  <c r="G35" i="37"/>
  <c r="G22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1" i="37"/>
  <c r="G19" i="37"/>
  <c r="G18" i="37"/>
  <c r="G17" i="37"/>
  <c r="G15" i="37"/>
  <c r="G16" i="37"/>
  <c r="G20" i="37"/>
  <c r="G14" i="37"/>
  <c r="G13" i="37"/>
  <c r="G11" i="37"/>
  <c r="G12" i="37"/>
  <c r="G10" i="37"/>
  <c r="G9" i="37"/>
  <c r="F36" i="37"/>
  <c r="F35" i="37"/>
  <c r="F22" i="37"/>
  <c r="F34" i="37"/>
  <c r="F33" i="37"/>
  <c r="F32" i="37"/>
  <c r="F31" i="37"/>
  <c r="F29" i="37"/>
  <c r="F27" i="37"/>
  <c r="F26" i="37"/>
  <c r="F25" i="37"/>
  <c r="F24" i="37"/>
  <c r="F23" i="37"/>
  <c r="F21" i="37"/>
  <c r="F19" i="37"/>
  <c r="F18" i="37"/>
  <c r="F17" i="37"/>
  <c r="F15" i="37"/>
  <c r="F16" i="37"/>
  <c r="F20" i="37"/>
  <c r="F14" i="37"/>
  <c r="F13" i="37"/>
  <c r="F11" i="37"/>
  <c r="F12" i="37"/>
  <c r="F10" i="37"/>
  <c r="F9" i="37"/>
  <c r="E36" i="37"/>
  <c r="E35" i="37"/>
  <c r="E22" i="37"/>
  <c r="E34" i="37"/>
  <c r="E33" i="37"/>
  <c r="E32" i="37"/>
  <c r="E31" i="37"/>
  <c r="E30" i="37"/>
  <c r="H30" i="37" s="1"/>
  <c r="E29" i="37"/>
  <c r="E28" i="37"/>
  <c r="E27" i="37"/>
  <c r="E26" i="37"/>
  <c r="E25" i="37"/>
  <c r="E24" i="37"/>
  <c r="E23" i="37"/>
  <c r="E21" i="37"/>
  <c r="E19" i="37"/>
  <c r="E17" i="37"/>
  <c r="E15" i="37"/>
  <c r="E16" i="37"/>
  <c r="E20" i="37"/>
  <c r="E14" i="37"/>
  <c r="E13" i="37"/>
  <c r="E11" i="37"/>
  <c r="E12" i="37"/>
  <c r="E10" i="37"/>
  <c r="E9" i="37"/>
  <c r="D36" i="37"/>
  <c r="D35" i="37"/>
  <c r="D22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1" i="37"/>
  <c r="D19" i="37"/>
  <c r="D18" i="37"/>
  <c r="D17" i="37"/>
  <c r="D15" i="37"/>
  <c r="D16" i="37"/>
  <c r="D20" i="37"/>
  <c r="D14" i="37"/>
  <c r="D13" i="37"/>
  <c r="D11" i="37"/>
  <c r="D12" i="37"/>
  <c r="D10" i="37"/>
  <c r="D9" i="37"/>
  <c r="C36" i="37"/>
  <c r="C35" i="37"/>
  <c r="C22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1" i="37"/>
  <c r="C19" i="37"/>
  <c r="C17" i="37"/>
  <c r="C15" i="37"/>
  <c r="C16" i="37"/>
  <c r="C20" i="37"/>
  <c r="C14" i="37"/>
  <c r="C13" i="37"/>
  <c r="C11" i="37"/>
  <c r="C12" i="37"/>
  <c r="C10" i="37"/>
  <c r="C9" i="37"/>
  <c r="B36" i="37"/>
  <c r="B35" i="37"/>
  <c r="B22" i="37"/>
  <c r="B34" i="37"/>
  <c r="H34" i="37" s="1"/>
  <c r="B33" i="37"/>
  <c r="B32" i="37"/>
  <c r="B31" i="37"/>
  <c r="B30" i="37"/>
  <c r="B29" i="37"/>
  <c r="B28" i="37"/>
  <c r="B27" i="37"/>
  <c r="B26" i="37"/>
  <c r="B25" i="37"/>
  <c r="B24" i="37"/>
  <c r="B23" i="37"/>
  <c r="B21" i="37"/>
  <c r="B19" i="37"/>
  <c r="B17" i="37"/>
  <c r="B15" i="37"/>
  <c r="B16" i="37"/>
  <c r="B20" i="37"/>
  <c r="B14" i="37"/>
  <c r="H14" i="37" s="1"/>
  <c r="B13" i="37"/>
  <c r="B11" i="37"/>
  <c r="B12" i="37"/>
  <c r="B10" i="37"/>
  <c r="B9" i="37"/>
  <c r="G36" i="36"/>
  <c r="G35" i="36"/>
  <c r="G22" i="36"/>
  <c r="G34" i="36"/>
  <c r="G33" i="36"/>
  <c r="G32" i="36"/>
  <c r="G31" i="36"/>
  <c r="G27" i="36"/>
  <c r="G26" i="36"/>
  <c r="G25" i="36"/>
  <c r="G24" i="36"/>
  <c r="G23" i="36"/>
  <c r="G21" i="36"/>
  <c r="G19" i="36"/>
  <c r="G18" i="36"/>
  <c r="G17" i="36"/>
  <c r="G15" i="36"/>
  <c r="G16" i="36"/>
  <c r="G20" i="36"/>
  <c r="G14" i="36"/>
  <c r="G13" i="36"/>
  <c r="G11" i="36"/>
  <c r="G12" i="36"/>
  <c r="G10" i="36"/>
  <c r="G9" i="36"/>
  <c r="F36" i="36"/>
  <c r="F35" i="36"/>
  <c r="F22" i="36"/>
  <c r="F34" i="36"/>
  <c r="F33" i="36"/>
  <c r="F32" i="36"/>
  <c r="F31" i="36"/>
  <c r="F29" i="36"/>
  <c r="F27" i="36"/>
  <c r="F26" i="36"/>
  <c r="F25" i="36"/>
  <c r="F24" i="36"/>
  <c r="F23" i="36"/>
  <c r="F21" i="36"/>
  <c r="F19" i="36"/>
  <c r="F17" i="36"/>
  <c r="F15" i="36"/>
  <c r="F16" i="36"/>
  <c r="F20" i="36"/>
  <c r="F14" i="36"/>
  <c r="F13" i="36"/>
  <c r="F11" i="36"/>
  <c r="F10" i="36"/>
  <c r="F9" i="36"/>
  <c r="E36" i="36"/>
  <c r="E35" i="36"/>
  <c r="E22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1" i="36"/>
  <c r="E19" i="36"/>
  <c r="E18" i="36"/>
  <c r="E17" i="36"/>
  <c r="E15" i="36"/>
  <c r="E16" i="36"/>
  <c r="E20" i="36"/>
  <c r="E14" i="36"/>
  <c r="E13" i="36"/>
  <c r="E11" i="36"/>
  <c r="E12" i="36"/>
  <c r="E10" i="36"/>
  <c r="E9" i="36"/>
  <c r="D36" i="36"/>
  <c r="D35" i="36"/>
  <c r="D22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1" i="36"/>
  <c r="D19" i="36"/>
  <c r="D18" i="36"/>
  <c r="D17" i="36"/>
  <c r="D15" i="36"/>
  <c r="D16" i="36"/>
  <c r="D20" i="36"/>
  <c r="D14" i="36"/>
  <c r="D13" i="36"/>
  <c r="D11" i="36"/>
  <c r="D12" i="36"/>
  <c r="D10" i="36"/>
  <c r="D9" i="36"/>
  <c r="C36" i="36"/>
  <c r="C35" i="36"/>
  <c r="C22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1" i="36"/>
  <c r="C19" i="36"/>
  <c r="C17" i="36"/>
  <c r="C15" i="36"/>
  <c r="C16" i="36"/>
  <c r="C20" i="36"/>
  <c r="C14" i="36"/>
  <c r="C13" i="36"/>
  <c r="C11" i="36"/>
  <c r="C10" i="36"/>
  <c r="C9" i="36"/>
  <c r="B36" i="36"/>
  <c r="B35" i="36"/>
  <c r="B22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1" i="36"/>
  <c r="B19" i="36"/>
  <c r="B17" i="36"/>
  <c r="B15" i="36"/>
  <c r="B16" i="36"/>
  <c r="B20" i="36"/>
  <c r="B13" i="36"/>
  <c r="B11" i="36"/>
  <c r="B12" i="36"/>
  <c r="B10" i="36"/>
  <c r="B9" i="36"/>
  <c r="G36" i="35"/>
  <c r="G35" i="35"/>
  <c r="G22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1" i="35"/>
  <c r="G20" i="35"/>
  <c r="G18" i="35"/>
  <c r="G17" i="35"/>
  <c r="G15" i="35"/>
  <c r="G16" i="35"/>
  <c r="G19" i="35"/>
  <c r="G14" i="35"/>
  <c r="G13" i="35"/>
  <c r="G11" i="35"/>
  <c r="G12" i="35"/>
  <c r="G10" i="35"/>
  <c r="G9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1" i="35"/>
  <c r="F20" i="35"/>
  <c r="F17" i="35"/>
  <c r="F15" i="35"/>
  <c r="F16" i="35"/>
  <c r="F19" i="35"/>
  <c r="F14" i="35"/>
  <c r="F13" i="35"/>
  <c r="F11" i="35"/>
  <c r="F12" i="35"/>
  <c r="F10" i="35"/>
  <c r="F9" i="35"/>
  <c r="H9" i="35" s="1"/>
  <c r="E36" i="35"/>
  <c r="E35" i="35"/>
  <c r="E22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1" i="35"/>
  <c r="E20" i="35"/>
  <c r="E18" i="35"/>
  <c r="E17" i="35"/>
  <c r="E15" i="35"/>
  <c r="E16" i="35"/>
  <c r="E19" i="35"/>
  <c r="E14" i="35"/>
  <c r="E13" i="35"/>
  <c r="E11" i="35"/>
  <c r="E12" i="35"/>
  <c r="E10" i="35"/>
  <c r="E9" i="35"/>
  <c r="D36" i="35"/>
  <c r="D35" i="35"/>
  <c r="D22" i="35"/>
  <c r="D34" i="35"/>
  <c r="D32" i="35"/>
  <c r="D31" i="35"/>
  <c r="D30" i="35"/>
  <c r="D29" i="35"/>
  <c r="D28" i="35"/>
  <c r="D27" i="35"/>
  <c r="D26" i="35"/>
  <c r="D25" i="35"/>
  <c r="D24" i="35"/>
  <c r="D23" i="35"/>
  <c r="D21" i="35"/>
  <c r="D20" i="35"/>
  <c r="D18" i="35"/>
  <c r="D17" i="35"/>
  <c r="D15" i="35"/>
  <c r="D16" i="35"/>
  <c r="D19" i="35"/>
  <c r="D14" i="35"/>
  <c r="D13" i="35"/>
  <c r="D11" i="35"/>
  <c r="D12" i="35"/>
  <c r="D10" i="35"/>
  <c r="D9" i="35"/>
  <c r="C22" i="35"/>
  <c r="C33" i="35"/>
  <c r="C19" i="35"/>
  <c r="C14" i="35"/>
  <c r="C13" i="35"/>
  <c r="C11" i="35"/>
  <c r="C12" i="35"/>
  <c r="C10" i="35"/>
  <c r="C9" i="35"/>
  <c r="B36" i="35"/>
  <c r="B35" i="35"/>
  <c r="B22" i="35"/>
  <c r="B34" i="35"/>
  <c r="B33" i="35"/>
  <c r="B32" i="35"/>
  <c r="B31" i="35"/>
  <c r="B30" i="35"/>
  <c r="H30" i="35" s="1"/>
  <c r="B29" i="35"/>
  <c r="B28" i="35"/>
  <c r="B27" i="35"/>
  <c r="B26" i="35"/>
  <c r="B25" i="35"/>
  <c r="B24" i="35"/>
  <c r="B23" i="35"/>
  <c r="B21" i="35"/>
  <c r="B20" i="35"/>
  <c r="B17" i="35"/>
  <c r="B15" i="35"/>
  <c r="B16" i="35"/>
  <c r="B19" i="35"/>
  <c r="B14" i="35"/>
  <c r="B13" i="35"/>
  <c r="B11" i="35"/>
  <c r="B12" i="35"/>
  <c r="B10" i="35"/>
  <c r="B9" i="35"/>
  <c r="G36" i="34"/>
  <c r="G35" i="34"/>
  <c r="G22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F36" i="34"/>
  <c r="F35" i="34"/>
  <c r="F22" i="34"/>
  <c r="F34" i="34"/>
  <c r="F33" i="34"/>
  <c r="F32" i="34"/>
  <c r="F31" i="34"/>
  <c r="F29" i="34"/>
  <c r="F28" i="34"/>
  <c r="F27" i="34"/>
  <c r="F26" i="34"/>
  <c r="F25" i="34"/>
  <c r="F24" i="34"/>
  <c r="F23" i="34"/>
  <c r="E36" i="34"/>
  <c r="E35" i="34"/>
  <c r="E22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D28" i="34"/>
  <c r="D23" i="34"/>
  <c r="C23" i="34"/>
  <c r="D24" i="34"/>
  <c r="D36" i="34"/>
  <c r="D35" i="34"/>
  <c r="D22" i="34"/>
  <c r="D34" i="34"/>
  <c r="D33" i="34"/>
  <c r="D32" i="34"/>
  <c r="D31" i="34"/>
  <c r="D30" i="34"/>
  <c r="D29" i="34"/>
  <c r="D27" i="34"/>
  <c r="D26" i="34"/>
  <c r="D25" i="34"/>
  <c r="C36" i="34"/>
  <c r="C35" i="34"/>
  <c r="C22" i="34"/>
  <c r="C34" i="34"/>
  <c r="C33" i="34"/>
  <c r="C32" i="34"/>
  <c r="C31" i="34"/>
  <c r="C30" i="34"/>
  <c r="C29" i="34"/>
  <c r="C28" i="34"/>
  <c r="C27" i="34"/>
  <c r="H27" i="34" s="1"/>
  <c r="C26" i="34"/>
  <c r="C25" i="34"/>
  <c r="C24" i="34"/>
  <c r="H24" i="34" s="1"/>
  <c r="B36" i="34"/>
  <c r="B35" i="34"/>
  <c r="B22" i="34"/>
  <c r="B34" i="34"/>
  <c r="B33" i="34"/>
  <c r="B32" i="34"/>
  <c r="B31" i="34"/>
  <c r="B29" i="34"/>
  <c r="B30" i="34"/>
  <c r="H30" i="34" s="1"/>
  <c r="B28" i="34"/>
  <c r="B25" i="34"/>
  <c r="B26" i="34"/>
  <c r="B27" i="34"/>
  <c r="B24" i="34"/>
  <c r="B23" i="34"/>
  <c r="G21" i="34"/>
  <c r="F21" i="34"/>
  <c r="E21" i="34"/>
  <c r="D21" i="34"/>
  <c r="C21" i="34"/>
  <c r="B21" i="34"/>
  <c r="G19" i="34"/>
  <c r="F19" i="34"/>
  <c r="E19" i="34"/>
  <c r="D19" i="34"/>
  <c r="C19" i="34"/>
  <c r="B19" i="34"/>
  <c r="G18" i="34"/>
  <c r="D18" i="34"/>
  <c r="F17" i="34"/>
  <c r="G17" i="34"/>
  <c r="E17" i="34"/>
  <c r="D17" i="34"/>
  <c r="H17" i="34" s="1"/>
  <c r="C17" i="34"/>
  <c r="B17" i="34"/>
  <c r="G15" i="34"/>
  <c r="F15" i="34"/>
  <c r="E15" i="34"/>
  <c r="D15" i="34"/>
  <c r="C15" i="34"/>
  <c r="B15" i="34"/>
  <c r="G16" i="34"/>
  <c r="F16" i="34"/>
  <c r="E16" i="34"/>
  <c r="D16" i="34"/>
  <c r="C16" i="34"/>
  <c r="B16" i="34"/>
  <c r="G20" i="34"/>
  <c r="F20" i="34"/>
  <c r="E20" i="34"/>
  <c r="D20" i="34"/>
  <c r="C20" i="34"/>
  <c r="B20" i="34"/>
  <c r="G14" i="34"/>
  <c r="F14" i="34"/>
  <c r="E14" i="34"/>
  <c r="D14" i="34"/>
  <c r="C14" i="34"/>
  <c r="B14" i="34"/>
  <c r="G13" i="34"/>
  <c r="F13" i="34"/>
  <c r="E13" i="34"/>
  <c r="D13" i="34"/>
  <c r="C13" i="34"/>
  <c r="B13" i="34"/>
  <c r="G11" i="34"/>
  <c r="F11" i="34"/>
  <c r="E11" i="34"/>
  <c r="D11" i="34"/>
  <c r="C11" i="34"/>
  <c r="B11" i="34"/>
  <c r="E12" i="34"/>
  <c r="D12" i="34"/>
  <c r="C12" i="34"/>
  <c r="B12" i="34"/>
  <c r="H33" i="36"/>
  <c r="H36" i="35"/>
  <c r="H25" i="35"/>
  <c r="H14" i="35"/>
  <c r="H11" i="35"/>
  <c r="G10" i="34"/>
  <c r="F10" i="34"/>
  <c r="E10" i="34"/>
  <c r="D10" i="34"/>
  <c r="C10" i="34"/>
  <c r="B10" i="34"/>
  <c r="F9" i="34"/>
  <c r="D9" i="34"/>
  <c r="C9" i="34"/>
  <c r="G9" i="34"/>
  <c r="E9" i="34"/>
  <c r="B9" i="34"/>
  <c r="F32" i="32"/>
  <c r="L36" i="39" s="1"/>
  <c r="E32" i="32"/>
  <c r="K36" i="39" s="1"/>
  <c r="D32" i="32"/>
  <c r="J36" i="39" s="1"/>
  <c r="C32" i="32"/>
  <c r="I36" i="39" s="1"/>
  <c r="G31" i="32"/>
  <c r="P36" i="41" s="1"/>
  <c r="G30" i="32"/>
  <c r="O36" i="41" s="1"/>
  <c r="G29" i="32"/>
  <c r="N36" i="41" s="1"/>
  <c r="G28" i="32"/>
  <c r="G27" i="32"/>
  <c r="L36" i="41" s="1"/>
  <c r="G26" i="32"/>
  <c r="K36" i="41" s="1"/>
  <c r="F18" i="32"/>
  <c r="E36" i="39" s="1"/>
  <c r="E18" i="32"/>
  <c r="D36" i="39"/>
  <c r="D18" i="32"/>
  <c r="C36" i="39" s="1"/>
  <c r="C18" i="32"/>
  <c r="B36" i="39" s="1"/>
  <c r="G17" i="32"/>
  <c r="G36" i="41" s="1"/>
  <c r="G16" i="32"/>
  <c r="F36" i="41"/>
  <c r="G15" i="32"/>
  <c r="E36" i="41"/>
  <c r="G14" i="32"/>
  <c r="D36" i="41" s="1"/>
  <c r="G13" i="32"/>
  <c r="C36" i="41"/>
  <c r="G12" i="32"/>
  <c r="B36" i="41" s="1"/>
  <c r="F32" i="31"/>
  <c r="L35" i="39" s="1"/>
  <c r="E32" i="31"/>
  <c r="K35" i="39" s="1"/>
  <c r="D32" i="31"/>
  <c r="J35" i="39" s="1"/>
  <c r="C32" i="31"/>
  <c r="I35" i="39" s="1"/>
  <c r="G31" i="31"/>
  <c r="P35" i="41" s="1"/>
  <c r="G30" i="31"/>
  <c r="O35" i="41" s="1"/>
  <c r="G29" i="31"/>
  <c r="N35" i="41" s="1"/>
  <c r="G28" i="31"/>
  <c r="M35" i="41" s="1"/>
  <c r="G27" i="31"/>
  <c r="L35" i="41" s="1"/>
  <c r="G26" i="31"/>
  <c r="G32" i="31" s="1"/>
  <c r="F18" i="31"/>
  <c r="E35" i="39" s="1"/>
  <c r="E18" i="31"/>
  <c r="D35" i="39" s="1"/>
  <c r="D18" i="31"/>
  <c r="C35" i="39" s="1"/>
  <c r="C18" i="31"/>
  <c r="B35" i="39" s="1"/>
  <c r="G17" i="31"/>
  <c r="G35" i="41" s="1"/>
  <c r="G16" i="31"/>
  <c r="F35" i="41" s="1"/>
  <c r="G15" i="31"/>
  <c r="E35" i="41" s="1"/>
  <c r="G14" i="31"/>
  <c r="D35" i="41"/>
  <c r="G13" i="31"/>
  <c r="C35" i="41" s="1"/>
  <c r="G12" i="31"/>
  <c r="B35" i="41" s="1"/>
  <c r="F32" i="30"/>
  <c r="L34" i="39" s="1"/>
  <c r="E32" i="30"/>
  <c r="K34" i="39" s="1"/>
  <c r="D32" i="30"/>
  <c r="J34" i="39" s="1"/>
  <c r="C32" i="30"/>
  <c r="I34" i="39" s="1"/>
  <c r="G31" i="30"/>
  <c r="P34" i="41" s="1"/>
  <c r="G30" i="30"/>
  <c r="O34" i="41" s="1"/>
  <c r="G29" i="30"/>
  <c r="N34" i="41" s="1"/>
  <c r="G28" i="30"/>
  <c r="M34" i="41" s="1"/>
  <c r="G27" i="30"/>
  <c r="L34" i="41" s="1"/>
  <c r="G26" i="30"/>
  <c r="K34" i="41" s="1"/>
  <c r="F18" i="30"/>
  <c r="E34" i="39" s="1"/>
  <c r="E18" i="30"/>
  <c r="D34" i="39"/>
  <c r="D18" i="30"/>
  <c r="C34" i="39" s="1"/>
  <c r="C18" i="30"/>
  <c r="B34" i="39"/>
  <c r="G17" i="30"/>
  <c r="G34" i="41" s="1"/>
  <c r="G16" i="30"/>
  <c r="F34" i="41"/>
  <c r="G15" i="30"/>
  <c r="E34" i="41" s="1"/>
  <c r="G14" i="30"/>
  <c r="D34" i="41"/>
  <c r="G13" i="30"/>
  <c r="C34" i="41" s="1"/>
  <c r="G12" i="30"/>
  <c r="B34" i="41"/>
  <c r="F32" i="29"/>
  <c r="L22" i="39" s="1"/>
  <c r="E32" i="29"/>
  <c r="K22" i="39" s="1"/>
  <c r="D32" i="29"/>
  <c r="J22" i="39"/>
  <c r="C32" i="29"/>
  <c r="I22" i="39" s="1"/>
  <c r="G31" i="29"/>
  <c r="P22" i="41" s="1"/>
  <c r="G30" i="29"/>
  <c r="O22" i="41" s="1"/>
  <c r="G29" i="29"/>
  <c r="N22" i="41"/>
  <c r="G28" i="29"/>
  <c r="M22" i="41" s="1"/>
  <c r="G27" i="29"/>
  <c r="L22" i="41" s="1"/>
  <c r="G26" i="29"/>
  <c r="F18" i="29"/>
  <c r="E22" i="39" s="1"/>
  <c r="E18" i="29"/>
  <c r="D22" i="39" s="1"/>
  <c r="D18" i="29"/>
  <c r="C22" i="39" s="1"/>
  <c r="C18" i="29"/>
  <c r="B22" i="39" s="1"/>
  <c r="G17" i="29"/>
  <c r="G22" i="41" s="1"/>
  <c r="G16" i="29"/>
  <c r="F22" i="41" s="1"/>
  <c r="G15" i="29"/>
  <c r="E22" i="41" s="1"/>
  <c r="G14" i="29"/>
  <c r="D22" i="41" s="1"/>
  <c r="G13" i="29"/>
  <c r="C22" i="41" s="1"/>
  <c r="G12" i="29"/>
  <c r="B22" i="41" s="1"/>
  <c r="F32" i="28"/>
  <c r="L33" i="39" s="1"/>
  <c r="E32" i="28"/>
  <c r="K33" i="39" s="1"/>
  <c r="D32" i="28"/>
  <c r="J33" i="39" s="1"/>
  <c r="C32" i="28"/>
  <c r="I33" i="39" s="1"/>
  <c r="G31" i="28"/>
  <c r="P33" i="41" s="1"/>
  <c r="G30" i="28"/>
  <c r="O33" i="41" s="1"/>
  <c r="G29" i="28"/>
  <c r="N33" i="41" s="1"/>
  <c r="G28" i="28"/>
  <c r="M33" i="41" s="1"/>
  <c r="G27" i="28"/>
  <c r="L33" i="41" s="1"/>
  <c r="G26" i="28"/>
  <c r="F18" i="28"/>
  <c r="E33" i="39" s="1"/>
  <c r="E18" i="28"/>
  <c r="D33" i="39" s="1"/>
  <c r="C18" i="28"/>
  <c r="B33" i="39" s="1"/>
  <c r="G17" i="28"/>
  <c r="G33" i="41" s="1"/>
  <c r="G16" i="28"/>
  <c r="F33" i="41" s="1"/>
  <c r="G15" i="28"/>
  <c r="E33" i="41" s="1"/>
  <c r="G14" i="28"/>
  <c r="D33" i="41" s="1"/>
  <c r="G13" i="28"/>
  <c r="C33" i="41" s="1"/>
  <c r="G12" i="28"/>
  <c r="B33" i="41"/>
  <c r="F32" i="27"/>
  <c r="L32" i="39" s="1"/>
  <c r="E32" i="27"/>
  <c r="K32" i="39" s="1"/>
  <c r="D32" i="27"/>
  <c r="J32" i="39" s="1"/>
  <c r="C32" i="27"/>
  <c r="I32" i="39" s="1"/>
  <c r="G31" i="27"/>
  <c r="P32" i="41" s="1"/>
  <c r="G30" i="27"/>
  <c r="O32" i="41" s="1"/>
  <c r="G29" i="27"/>
  <c r="N32" i="41" s="1"/>
  <c r="G28" i="27"/>
  <c r="M32" i="41" s="1"/>
  <c r="G27" i="27"/>
  <c r="L32" i="41"/>
  <c r="G26" i="27"/>
  <c r="F18" i="27"/>
  <c r="E32" i="39" s="1"/>
  <c r="E18" i="27"/>
  <c r="D32" i="39" s="1"/>
  <c r="D18" i="27"/>
  <c r="C32" i="39" s="1"/>
  <c r="C18" i="27"/>
  <c r="B32" i="39" s="1"/>
  <c r="G17" i="27"/>
  <c r="G32" i="41" s="1"/>
  <c r="G16" i="27"/>
  <c r="F32" i="41" s="1"/>
  <c r="G15" i="27"/>
  <c r="E32" i="41"/>
  <c r="G14" i="27"/>
  <c r="D32" i="41" s="1"/>
  <c r="G13" i="27"/>
  <c r="C32" i="41" s="1"/>
  <c r="G12" i="27"/>
  <c r="B32" i="41" s="1"/>
  <c r="F32" i="26"/>
  <c r="L31" i="39" s="1"/>
  <c r="E32" i="26"/>
  <c r="K31" i="39" s="1"/>
  <c r="D32" i="26"/>
  <c r="J31" i="39" s="1"/>
  <c r="C32" i="26"/>
  <c r="I31" i="39" s="1"/>
  <c r="G31" i="26"/>
  <c r="P31" i="41"/>
  <c r="G30" i="26"/>
  <c r="O31" i="41" s="1"/>
  <c r="G29" i="26"/>
  <c r="N31" i="41" s="1"/>
  <c r="G28" i="26"/>
  <c r="M31" i="41" s="1"/>
  <c r="G27" i="26"/>
  <c r="L31" i="41" s="1"/>
  <c r="G26" i="26"/>
  <c r="F18" i="26"/>
  <c r="E31" i="39" s="1"/>
  <c r="E18" i="26"/>
  <c r="D31" i="39" s="1"/>
  <c r="D18" i="26"/>
  <c r="C31" i="39" s="1"/>
  <c r="C18" i="26"/>
  <c r="B31" i="39" s="1"/>
  <c r="G17" i="26"/>
  <c r="G31" i="41" s="1"/>
  <c r="G16" i="26"/>
  <c r="F31" i="41" s="1"/>
  <c r="G15" i="26"/>
  <c r="E31" i="41" s="1"/>
  <c r="G14" i="26"/>
  <c r="D31" i="41" s="1"/>
  <c r="G13" i="26"/>
  <c r="C31" i="41" s="1"/>
  <c r="G12" i="26"/>
  <c r="B31" i="41" s="1"/>
  <c r="F32" i="25"/>
  <c r="L30" i="39" s="1"/>
  <c r="E32" i="25"/>
  <c r="K30" i="39" s="1"/>
  <c r="D32" i="25"/>
  <c r="J30" i="39" s="1"/>
  <c r="C32" i="25"/>
  <c r="I30" i="39" s="1"/>
  <c r="G31" i="25"/>
  <c r="P30" i="41" s="1"/>
  <c r="G30" i="25"/>
  <c r="O30" i="41" s="1"/>
  <c r="G29" i="25"/>
  <c r="N30" i="41" s="1"/>
  <c r="G28" i="25"/>
  <c r="M30" i="41" s="1"/>
  <c r="G27" i="25"/>
  <c r="L30" i="41" s="1"/>
  <c r="G26" i="25"/>
  <c r="D18" i="25"/>
  <c r="C30" i="39" s="1"/>
  <c r="G17" i="25"/>
  <c r="G30" i="41" s="1"/>
  <c r="F30" i="37"/>
  <c r="F30" i="36"/>
  <c r="F30" i="34"/>
  <c r="G15" i="25"/>
  <c r="E30" i="41"/>
  <c r="G14" i="25"/>
  <c r="D30" i="41" s="1"/>
  <c r="G13" i="25"/>
  <c r="C30" i="41" s="1"/>
  <c r="G12" i="25"/>
  <c r="B30" i="41" s="1"/>
  <c r="F32" i="24"/>
  <c r="L29" i="39" s="1"/>
  <c r="E32" i="24"/>
  <c r="K29" i="39" s="1"/>
  <c r="D32" i="24"/>
  <c r="J29" i="39" s="1"/>
  <c r="C32" i="24"/>
  <c r="I29" i="39" s="1"/>
  <c r="G31" i="24"/>
  <c r="P29" i="41" s="1"/>
  <c r="G30" i="24"/>
  <c r="O29" i="41" s="1"/>
  <c r="G29" i="24"/>
  <c r="N29" i="41" s="1"/>
  <c r="G28" i="24"/>
  <c r="M29" i="41" s="1"/>
  <c r="G27" i="24"/>
  <c r="L29" i="41" s="1"/>
  <c r="G26" i="24"/>
  <c r="K29" i="41" s="1"/>
  <c r="F18" i="24"/>
  <c r="E29" i="39" s="1"/>
  <c r="E18" i="24"/>
  <c r="D29" i="39" s="1"/>
  <c r="D18" i="24"/>
  <c r="C29" i="39" s="1"/>
  <c r="C18" i="24"/>
  <c r="B29" i="39" s="1"/>
  <c r="G17" i="24"/>
  <c r="G29" i="41" s="1"/>
  <c r="G16" i="24"/>
  <c r="F29" i="41" s="1"/>
  <c r="G15" i="24"/>
  <c r="E29" i="41" s="1"/>
  <c r="G14" i="24"/>
  <c r="D29" i="41" s="1"/>
  <c r="G13" i="24"/>
  <c r="C29" i="41" s="1"/>
  <c r="G12" i="24"/>
  <c r="B29" i="41" s="1"/>
  <c r="F32" i="23"/>
  <c r="L28" i="39" s="1"/>
  <c r="E32" i="23"/>
  <c r="K28" i="39" s="1"/>
  <c r="D32" i="23"/>
  <c r="J28" i="39" s="1"/>
  <c r="C32" i="23"/>
  <c r="I28" i="39" s="1"/>
  <c r="G31" i="23"/>
  <c r="P28" i="41" s="1"/>
  <c r="G30" i="23"/>
  <c r="O28" i="41" s="1"/>
  <c r="G29" i="23"/>
  <c r="N28" i="41" s="1"/>
  <c r="G28" i="23"/>
  <c r="M28" i="41" s="1"/>
  <c r="G27" i="23"/>
  <c r="L28" i="41" s="1"/>
  <c r="G26" i="23"/>
  <c r="K28" i="41" s="1"/>
  <c r="D18" i="23"/>
  <c r="C28" i="39" s="1"/>
  <c r="C18" i="23"/>
  <c r="B28" i="39" s="1"/>
  <c r="G17" i="23"/>
  <c r="G28" i="41" s="1"/>
  <c r="F18" i="23"/>
  <c r="E28" i="39" s="1"/>
  <c r="F28" i="36"/>
  <c r="E18" i="23"/>
  <c r="D28" i="39" s="1"/>
  <c r="G15" i="23"/>
  <c r="E28" i="41" s="1"/>
  <c r="G14" i="23"/>
  <c r="D28" i="41" s="1"/>
  <c r="G13" i="23"/>
  <c r="C28" i="41" s="1"/>
  <c r="G12" i="23"/>
  <c r="B28" i="41" s="1"/>
  <c r="F32" i="22"/>
  <c r="L27" i="39" s="1"/>
  <c r="E32" i="22"/>
  <c r="K27" i="39" s="1"/>
  <c r="D32" i="22"/>
  <c r="J27" i="39"/>
  <c r="C32" i="22"/>
  <c r="I27" i="39" s="1"/>
  <c r="G31" i="22"/>
  <c r="P27" i="41" s="1"/>
  <c r="G30" i="22"/>
  <c r="O27" i="41" s="1"/>
  <c r="G29" i="22"/>
  <c r="N27" i="41" s="1"/>
  <c r="G28" i="22"/>
  <c r="M27" i="41" s="1"/>
  <c r="G27" i="22"/>
  <c r="L27" i="41" s="1"/>
  <c r="G26" i="22"/>
  <c r="F18" i="22"/>
  <c r="E27" i="39" s="1"/>
  <c r="E18" i="22"/>
  <c r="D27" i="39" s="1"/>
  <c r="D18" i="22"/>
  <c r="C27" i="39" s="1"/>
  <c r="C18" i="22"/>
  <c r="B27" i="39" s="1"/>
  <c r="G17" i="22"/>
  <c r="G27" i="41" s="1"/>
  <c r="G16" i="22"/>
  <c r="F27" i="41" s="1"/>
  <c r="G15" i="22"/>
  <c r="E27" i="41" s="1"/>
  <c r="G14" i="22"/>
  <c r="D27" i="41" s="1"/>
  <c r="G13" i="22"/>
  <c r="C27" i="41" s="1"/>
  <c r="G12" i="22"/>
  <c r="B27" i="41" s="1"/>
  <c r="F32" i="21"/>
  <c r="L26" i="39"/>
  <c r="E32" i="21"/>
  <c r="K26" i="39" s="1"/>
  <c r="D32" i="21"/>
  <c r="J26" i="39" s="1"/>
  <c r="C32" i="21"/>
  <c r="I26" i="39" s="1"/>
  <c r="G31" i="21"/>
  <c r="P26" i="41"/>
  <c r="G30" i="21"/>
  <c r="O26" i="41" s="1"/>
  <c r="G29" i="21"/>
  <c r="N26" i="41" s="1"/>
  <c r="G28" i="21"/>
  <c r="M26" i="41" s="1"/>
  <c r="G27" i="21"/>
  <c r="L26" i="41"/>
  <c r="G26" i="21"/>
  <c r="K26" i="41" s="1"/>
  <c r="F18" i="21"/>
  <c r="E26" i="39" s="1"/>
  <c r="E18" i="21"/>
  <c r="D26" i="39" s="1"/>
  <c r="D18" i="21"/>
  <c r="C26" i="39" s="1"/>
  <c r="C18" i="21"/>
  <c r="B26" i="39" s="1"/>
  <c r="G17" i="21"/>
  <c r="G26" i="41" s="1"/>
  <c r="G16" i="21"/>
  <c r="F26" i="41"/>
  <c r="G15" i="21"/>
  <c r="E26" i="41" s="1"/>
  <c r="G14" i="21"/>
  <c r="D26" i="41" s="1"/>
  <c r="G13" i="21"/>
  <c r="C26" i="41" s="1"/>
  <c r="G12" i="21"/>
  <c r="B26" i="41" s="1"/>
  <c r="F32" i="20"/>
  <c r="L25" i="39" s="1"/>
  <c r="E32" i="20"/>
  <c r="K25" i="39" s="1"/>
  <c r="D32" i="20"/>
  <c r="J25" i="39" s="1"/>
  <c r="C32" i="20"/>
  <c r="I25" i="39" s="1"/>
  <c r="G31" i="20"/>
  <c r="P25" i="41" s="1"/>
  <c r="G30" i="20"/>
  <c r="O25" i="41" s="1"/>
  <c r="G29" i="20"/>
  <c r="N25" i="41" s="1"/>
  <c r="G28" i="20"/>
  <c r="M25" i="41" s="1"/>
  <c r="G27" i="20"/>
  <c r="L25" i="41" s="1"/>
  <c r="G26" i="20"/>
  <c r="K25" i="41" s="1"/>
  <c r="F18" i="20"/>
  <c r="E25" i="39"/>
  <c r="E18" i="20"/>
  <c r="D25" i="39" s="1"/>
  <c r="D18" i="20"/>
  <c r="C25" i="39" s="1"/>
  <c r="C18" i="20"/>
  <c r="B25" i="39"/>
  <c r="G17" i="20"/>
  <c r="G25" i="41" s="1"/>
  <c r="G16" i="20"/>
  <c r="F25" i="41" s="1"/>
  <c r="G15" i="20"/>
  <c r="E25" i="41"/>
  <c r="G14" i="20"/>
  <c r="D25" i="41" s="1"/>
  <c r="G13" i="20"/>
  <c r="C25" i="41" s="1"/>
  <c r="G12" i="20"/>
  <c r="B25" i="41"/>
  <c r="F32" i="19"/>
  <c r="L24" i="39" s="1"/>
  <c r="D32" i="19"/>
  <c r="J24" i="39" s="1"/>
  <c r="C32" i="19"/>
  <c r="I24" i="39" s="1"/>
  <c r="G31" i="19"/>
  <c r="P24" i="41" s="1"/>
  <c r="E32" i="19"/>
  <c r="K24" i="39" s="1"/>
  <c r="G29" i="19"/>
  <c r="G28" i="19"/>
  <c r="M24" i="41" s="1"/>
  <c r="G27" i="19"/>
  <c r="L24" i="41" s="1"/>
  <c r="G26" i="19"/>
  <c r="K24" i="41" s="1"/>
  <c r="F18" i="19"/>
  <c r="E24" i="39"/>
  <c r="E18" i="19"/>
  <c r="D24" i="39"/>
  <c r="D18" i="19"/>
  <c r="C24" i="39"/>
  <c r="C18" i="19"/>
  <c r="B24" i="39"/>
  <c r="G17" i="19"/>
  <c r="G24" i="41"/>
  <c r="G16" i="19"/>
  <c r="F24" i="41"/>
  <c r="G15" i="19"/>
  <c r="G14" i="19"/>
  <c r="D24" i="41" s="1"/>
  <c r="G13" i="19"/>
  <c r="C24" i="41" s="1"/>
  <c r="G12" i="19"/>
  <c r="B24" i="41" s="1"/>
  <c r="F32" i="18"/>
  <c r="L23" i="39" s="1"/>
  <c r="E32" i="18"/>
  <c r="K23" i="39" s="1"/>
  <c r="D32" i="18"/>
  <c r="J23" i="39" s="1"/>
  <c r="C32" i="18"/>
  <c r="I23" i="39" s="1"/>
  <c r="G31" i="18"/>
  <c r="P23" i="41" s="1"/>
  <c r="G30" i="18"/>
  <c r="O23" i="41" s="1"/>
  <c r="G29" i="18"/>
  <c r="N23" i="41" s="1"/>
  <c r="G28" i="18"/>
  <c r="M23" i="41" s="1"/>
  <c r="G27" i="18"/>
  <c r="L23" i="41" s="1"/>
  <c r="G26" i="18"/>
  <c r="K23" i="41" s="1"/>
  <c r="F18" i="18"/>
  <c r="E23" i="39" s="1"/>
  <c r="E18" i="18"/>
  <c r="D23" i="39" s="1"/>
  <c r="D18" i="18"/>
  <c r="C23" i="39" s="1"/>
  <c r="C18" i="18"/>
  <c r="B23" i="39" s="1"/>
  <c r="F23" i="39" s="1"/>
  <c r="G17" i="18"/>
  <c r="G23" i="41" s="1"/>
  <c r="G16" i="18"/>
  <c r="F23" i="41" s="1"/>
  <c r="G15" i="18"/>
  <c r="E23" i="41" s="1"/>
  <c r="G14" i="18"/>
  <c r="D23" i="41" s="1"/>
  <c r="G13" i="18"/>
  <c r="C23" i="41" s="1"/>
  <c r="G12" i="18"/>
  <c r="B23" i="41" s="1"/>
  <c r="F32" i="17"/>
  <c r="L21" i="39"/>
  <c r="E32" i="17"/>
  <c r="K21" i="39" s="1"/>
  <c r="D32" i="17"/>
  <c r="J21" i="39" s="1"/>
  <c r="C32" i="17"/>
  <c r="I21" i="39" s="1"/>
  <c r="G31" i="17"/>
  <c r="P21" i="41" s="1"/>
  <c r="G30" i="17"/>
  <c r="O21" i="41" s="1"/>
  <c r="G29" i="17"/>
  <c r="N21" i="41" s="1"/>
  <c r="G28" i="17"/>
  <c r="M21" i="41" s="1"/>
  <c r="G27" i="17"/>
  <c r="L21" i="41"/>
  <c r="G26" i="17"/>
  <c r="F18" i="17"/>
  <c r="E21" i="39" s="1"/>
  <c r="E18" i="17"/>
  <c r="D21" i="39" s="1"/>
  <c r="D18" i="17"/>
  <c r="C21" i="39" s="1"/>
  <c r="C18" i="17"/>
  <c r="B21" i="39" s="1"/>
  <c r="G17" i="17"/>
  <c r="G21" i="41" s="1"/>
  <c r="G16" i="17"/>
  <c r="F21" i="41" s="1"/>
  <c r="G15" i="17"/>
  <c r="E21" i="41" s="1"/>
  <c r="G14" i="17"/>
  <c r="D21" i="41" s="1"/>
  <c r="G13" i="17"/>
  <c r="C21" i="41" s="1"/>
  <c r="G12" i="17"/>
  <c r="B21" i="41" s="1"/>
  <c r="F32" i="16"/>
  <c r="L19" i="39" s="1"/>
  <c r="E32" i="16"/>
  <c r="K19" i="39" s="1"/>
  <c r="D32" i="16"/>
  <c r="J19" i="39" s="1"/>
  <c r="C32" i="16"/>
  <c r="I19" i="39" s="1"/>
  <c r="G31" i="16"/>
  <c r="P19" i="41" s="1"/>
  <c r="G30" i="16"/>
  <c r="O19" i="41" s="1"/>
  <c r="G29" i="16"/>
  <c r="N19" i="41" s="1"/>
  <c r="G28" i="16"/>
  <c r="M19" i="41" s="1"/>
  <c r="G27" i="16"/>
  <c r="L19" i="41" s="1"/>
  <c r="G26" i="16"/>
  <c r="K19" i="41" s="1"/>
  <c r="F18" i="16"/>
  <c r="E19" i="39" s="1"/>
  <c r="E18" i="16"/>
  <c r="D19" i="39" s="1"/>
  <c r="D18" i="16"/>
  <c r="C19" i="39" s="1"/>
  <c r="C18" i="16"/>
  <c r="B19" i="39" s="1"/>
  <c r="G17" i="16"/>
  <c r="G19" i="41"/>
  <c r="G16" i="16"/>
  <c r="F19" i="41" s="1"/>
  <c r="G15" i="16"/>
  <c r="E19" i="41" s="1"/>
  <c r="G14" i="16"/>
  <c r="D19" i="41" s="1"/>
  <c r="G13" i="16"/>
  <c r="C19" i="41" s="1"/>
  <c r="G12" i="16"/>
  <c r="B19" i="41"/>
  <c r="G31" i="15"/>
  <c r="P18" i="41" s="1"/>
  <c r="C32" i="15"/>
  <c r="I18" i="39" s="1"/>
  <c r="G29" i="15"/>
  <c r="N18" i="41" s="1"/>
  <c r="G28" i="15"/>
  <c r="M18" i="41" s="1"/>
  <c r="G27" i="15"/>
  <c r="L18" i="41"/>
  <c r="F32" i="15"/>
  <c r="L18" i="39" s="1"/>
  <c r="E32" i="15"/>
  <c r="K18" i="39" s="1"/>
  <c r="D32" i="15"/>
  <c r="J18" i="39" s="1"/>
  <c r="G17" i="15"/>
  <c r="G18" i="41" s="1"/>
  <c r="F18" i="36"/>
  <c r="G16" i="15"/>
  <c r="F18" i="41" s="1"/>
  <c r="F18" i="34"/>
  <c r="E18" i="34"/>
  <c r="G15" i="15"/>
  <c r="E18" i="41" s="1"/>
  <c r="G14" i="15"/>
  <c r="D18" i="41" s="1"/>
  <c r="C18" i="36"/>
  <c r="C18" i="34"/>
  <c r="G13" i="15"/>
  <c r="C18" i="41" s="1"/>
  <c r="B18" i="37"/>
  <c r="F18" i="15"/>
  <c r="E18" i="39" s="1"/>
  <c r="B18" i="36"/>
  <c r="E18" i="15"/>
  <c r="D18" i="39" s="1"/>
  <c r="B18" i="35"/>
  <c r="D18" i="15"/>
  <c r="C18" i="39" s="1"/>
  <c r="B18" i="34"/>
  <c r="G12" i="15"/>
  <c r="B18" i="41" s="1"/>
  <c r="F32" i="14"/>
  <c r="L17" i="39" s="1"/>
  <c r="E32" i="14"/>
  <c r="K17" i="39" s="1"/>
  <c r="D32" i="14"/>
  <c r="J17" i="39" s="1"/>
  <c r="C32" i="14"/>
  <c r="I17" i="39" s="1"/>
  <c r="G31" i="14"/>
  <c r="P17" i="41" s="1"/>
  <c r="G30" i="14"/>
  <c r="O17" i="41" s="1"/>
  <c r="G29" i="14"/>
  <c r="N17" i="41" s="1"/>
  <c r="G28" i="14"/>
  <c r="M17" i="41" s="1"/>
  <c r="G27" i="14"/>
  <c r="L17" i="41" s="1"/>
  <c r="G26" i="14"/>
  <c r="K17" i="41" s="1"/>
  <c r="F18" i="14"/>
  <c r="E17" i="39" s="1"/>
  <c r="E18" i="14"/>
  <c r="D17" i="39" s="1"/>
  <c r="D18" i="14"/>
  <c r="C17" i="39" s="1"/>
  <c r="C18" i="14"/>
  <c r="B17" i="39" s="1"/>
  <c r="G17" i="14"/>
  <c r="G17" i="41" s="1"/>
  <c r="G16" i="14"/>
  <c r="F17" i="41" s="1"/>
  <c r="G15" i="14"/>
  <c r="E17" i="41" s="1"/>
  <c r="G14" i="14"/>
  <c r="D17" i="41" s="1"/>
  <c r="G13" i="14"/>
  <c r="C17" i="41"/>
  <c r="G12" i="14"/>
  <c r="F32" i="13"/>
  <c r="L15" i="39" s="1"/>
  <c r="E32" i="13"/>
  <c r="K15" i="39" s="1"/>
  <c r="D32" i="13"/>
  <c r="J15" i="39" s="1"/>
  <c r="C32" i="13"/>
  <c r="I15" i="39" s="1"/>
  <c r="G31" i="13"/>
  <c r="P15" i="41" s="1"/>
  <c r="G30" i="13"/>
  <c r="O15" i="41" s="1"/>
  <c r="G29" i="13"/>
  <c r="N15" i="41" s="1"/>
  <c r="G28" i="13"/>
  <c r="M15" i="41" s="1"/>
  <c r="G27" i="13"/>
  <c r="L15" i="41" s="1"/>
  <c r="G26" i="13"/>
  <c r="F18" i="13"/>
  <c r="E15" i="39" s="1"/>
  <c r="E18" i="13"/>
  <c r="D15" i="39" s="1"/>
  <c r="D18" i="13"/>
  <c r="C15" i="39" s="1"/>
  <c r="C18" i="13"/>
  <c r="B15" i="39" s="1"/>
  <c r="G17" i="13"/>
  <c r="G15" i="41" s="1"/>
  <c r="G16" i="13"/>
  <c r="F15" i="41" s="1"/>
  <c r="G15" i="13"/>
  <c r="E15" i="41" s="1"/>
  <c r="G14" i="13"/>
  <c r="D15" i="41" s="1"/>
  <c r="G13" i="13"/>
  <c r="C15" i="41" s="1"/>
  <c r="G12" i="13"/>
  <c r="B15" i="41" s="1"/>
  <c r="F32" i="12"/>
  <c r="L16" i="39" s="1"/>
  <c r="E32" i="12"/>
  <c r="K16" i="39" s="1"/>
  <c r="D32" i="12"/>
  <c r="J16" i="39" s="1"/>
  <c r="C32" i="12"/>
  <c r="I16" i="39" s="1"/>
  <c r="G31" i="12"/>
  <c r="P16" i="41" s="1"/>
  <c r="G30" i="12"/>
  <c r="O16" i="41" s="1"/>
  <c r="G29" i="12"/>
  <c r="N16" i="41" s="1"/>
  <c r="G28" i="12"/>
  <c r="M16" i="41" s="1"/>
  <c r="G27" i="12"/>
  <c r="L16" i="41" s="1"/>
  <c r="G26" i="12"/>
  <c r="K16" i="41" s="1"/>
  <c r="F18" i="12"/>
  <c r="E16" i="39" s="1"/>
  <c r="E18" i="12"/>
  <c r="D16" i="39" s="1"/>
  <c r="D18" i="12"/>
  <c r="C16" i="39" s="1"/>
  <c r="C18" i="12"/>
  <c r="B16" i="39" s="1"/>
  <c r="G17" i="12"/>
  <c r="G16" i="41" s="1"/>
  <c r="G16" i="12"/>
  <c r="F16" i="41" s="1"/>
  <c r="G15" i="12"/>
  <c r="E16" i="41" s="1"/>
  <c r="G14" i="12"/>
  <c r="D16" i="41" s="1"/>
  <c r="G13" i="12"/>
  <c r="C16" i="41" s="1"/>
  <c r="G12" i="12"/>
  <c r="B16" i="41" s="1"/>
  <c r="F32" i="11"/>
  <c r="L20" i="39" s="1"/>
  <c r="E32" i="11"/>
  <c r="K20" i="39" s="1"/>
  <c r="D32" i="11"/>
  <c r="J20" i="39" s="1"/>
  <c r="C32" i="11"/>
  <c r="I20" i="39" s="1"/>
  <c r="G31" i="11"/>
  <c r="P20" i="41" s="1"/>
  <c r="G30" i="11"/>
  <c r="O20" i="41" s="1"/>
  <c r="G29" i="11"/>
  <c r="N20" i="41" s="1"/>
  <c r="G28" i="11"/>
  <c r="M20" i="41" s="1"/>
  <c r="G27" i="11"/>
  <c r="L20" i="41" s="1"/>
  <c r="G26" i="11"/>
  <c r="K20" i="41" s="1"/>
  <c r="F18" i="11"/>
  <c r="E20" i="39" s="1"/>
  <c r="E18" i="11"/>
  <c r="D20" i="39" s="1"/>
  <c r="D18" i="11"/>
  <c r="C20" i="39"/>
  <c r="C18" i="11"/>
  <c r="B20" i="39" s="1"/>
  <c r="G17" i="11"/>
  <c r="G20" i="41" s="1"/>
  <c r="G16" i="11"/>
  <c r="F20" i="41" s="1"/>
  <c r="G15" i="11"/>
  <c r="E20" i="41" s="1"/>
  <c r="G14" i="11"/>
  <c r="D20" i="41" s="1"/>
  <c r="G13" i="11"/>
  <c r="C20" i="41" s="1"/>
  <c r="G12" i="11"/>
  <c r="F32" i="10"/>
  <c r="L14" i="39" s="1"/>
  <c r="E32" i="10"/>
  <c r="K14" i="39" s="1"/>
  <c r="D32" i="10"/>
  <c r="J14" i="39" s="1"/>
  <c r="C32" i="10"/>
  <c r="I14" i="39" s="1"/>
  <c r="G31" i="10"/>
  <c r="P14" i="41" s="1"/>
  <c r="G30" i="10"/>
  <c r="O14" i="41" s="1"/>
  <c r="G29" i="10"/>
  <c r="N14" i="41" s="1"/>
  <c r="G28" i="10"/>
  <c r="M14" i="41" s="1"/>
  <c r="G27" i="10"/>
  <c r="L14" i="41" s="1"/>
  <c r="G26" i="10"/>
  <c r="K14" i="41" s="1"/>
  <c r="E14" i="39"/>
  <c r="D14" i="39"/>
  <c r="C14" i="39"/>
  <c r="C18" i="10"/>
  <c r="B14" i="39"/>
  <c r="G17" i="10"/>
  <c r="G14" i="41" s="1"/>
  <c r="G16" i="10"/>
  <c r="F14" i="41" s="1"/>
  <c r="G15" i="10"/>
  <c r="E14" i="41" s="1"/>
  <c r="G14" i="10"/>
  <c r="D14" i="41"/>
  <c r="G13" i="10"/>
  <c r="C14" i="41" s="1"/>
  <c r="G12" i="10"/>
  <c r="B14" i="41" s="1"/>
  <c r="D18" i="28"/>
  <c r="C33" i="39" s="1"/>
  <c r="G16" i="25"/>
  <c r="F30" i="41" s="1"/>
  <c r="G16" i="23"/>
  <c r="F28" i="41" s="1"/>
  <c r="G30" i="19"/>
  <c r="O24" i="41" s="1"/>
  <c r="C18" i="15"/>
  <c r="B18" i="39" s="1"/>
  <c r="G26" i="15"/>
  <c r="K18" i="41" s="1"/>
  <c r="G30" i="15"/>
  <c r="O18" i="41" s="1"/>
  <c r="F32" i="9"/>
  <c r="L13" i="39" s="1"/>
  <c r="E32" i="9"/>
  <c r="K13" i="39" s="1"/>
  <c r="D32" i="9"/>
  <c r="J13" i="39" s="1"/>
  <c r="C32" i="9"/>
  <c r="I13" i="39"/>
  <c r="G31" i="9"/>
  <c r="P13" i="41" s="1"/>
  <c r="G30" i="9"/>
  <c r="O13" i="41" s="1"/>
  <c r="G29" i="9"/>
  <c r="N13" i="41" s="1"/>
  <c r="G28" i="9"/>
  <c r="M13" i="41" s="1"/>
  <c r="G27" i="9"/>
  <c r="L13" i="41" s="1"/>
  <c r="G26" i="9"/>
  <c r="K13" i="41" s="1"/>
  <c r="F18" i="9"/>
  <c r="E13" i="39" s="1"/>
  <c r="E18" i="9"/>
  <c r="D13" i="39" s="1"/>
  <c r="D18" i="9"/>
  <c r="C13" i="39" s="1"/>
  <c r="C18" i="9"/>
  <c r="B13" i="39" s="1"/>
  <c r="G17" i="9"/>
  <c r="G13" i="41" s="1"/>
  <c r="G16" i="9"/>
  <c r="F13" i="41" s="1"/>
  <c r="G15" i="9"/>
  <c r="E13" i="41" s="1"/>
  <c r="G14" i="9"/>
  <c r="D13" i="41" s="1"/>
  <c r="G13" i="9"/>
  <c r="C13" i="41" s="1"/>
  <c r="G12" i="9"/>
  <c r="B13" i="41" s="1"/>
  <c r="F32" i="8"/>
  <c r="L11" i="39" s="1"/>
  <c r="E32" i="8"/>
  <c r="K11" i="39" s="1"/>
  <c r="D32" i="8"/>
  <c r="J11" i="39" s="1"/>
  <c r="C32" i="8"/>
  <c r="I11" i="39" s="1"/>
  <c r="G31" i="8"/>
  <c r="P11" i="41" s="1"/>
  <c r="G30" i="8"/>
  <c r="O11" i="41" s="1"/>
  <c r="G29" i="8"/>
  <c r="N11" i="41" s="1"/>
  <c r="G28" i="8"/>
  <c r="M11" i="41" s="1"/>
  <c r="G27" i="8"/>
  <c r="L11" i="41" s="1"/>
  <c r="G26" i="8"/>
  <c r="K11" i="41" s="1"/>
  <c r="F18" i="8"/>
  <c r="E11" i="39" s="1"/>
  <c r="E18" i="8"/>
  <c r="D11" i="39" s="1"/>
  <c r="D18" i="8"/>
  <c r="C11" i="39" s="1"/>
  <c r="C18" i="8"/>
  <c r="B11" i="39" s="1"/>
  <c r="G17" i="8"/>
  <c r="G11" i="41" s="1"/>
  <c r="G16" i="8"/>
  <c r="F11" i="41" s="1"/>
  <c r="G15" i="8"/>
  <c r="E11" i="41" s="1"/>
  <c r="G14" i="8"/>
  <c r="D11" i="41" s="1"/>
  <c r="G13" i="8"/>
  <c r="C11" i="41" s="1"/>
  <c r="G12" i="8"/>
  <c r="B11" i="41" s="1"/>
  <c r="F32" i="7"/>
  <c r="L12" i="39" s="1"/>
  <c r="E32" i="7"/>
  <c r="K12" i="39" s="1"/>
  <c r="D32" i="7"/>
  <c r="J12" i="39" s="1"/>
  <c r="C32" i="7"/>
  <c r="I12" i="39" s="1"/>
  <c r="G31" i="7"/>
  <c r="P12" i="41" s="1"/>
  <c r="G30" i="7"/>
  <c r="O12" i="41" s="1"/>
  <c r="G29" i="7"/>
  <c r="N12" i="41" s="1"/>
  <c r="G28" i="7"/>
  <c r="M12" i="41" s="1"/>
  <c r="G27" i="7"/>
  <c r="L12" i="41" s="1"/>
  <c r="G26" i="7"/>
  <c r="K12" i="41" s="1"/>
  <c r="F18" i="7"/>
  <c r="E12" i="39" s="1"/>
  <c r="D18" i="7"/>
  <c r="C12" i="39" s="1"/>
  <c r="G17" i="7"/>
  <c r="G12" i="41" s="1"/>
  <c r="F12" i="34"/>
  <c r="C18" i="7"/>
  <c r="B12" i="39" s="1"/>
  <c r="G15" i="7"/>
  <c r="E12" i="41" s="1"/>
  <c r="G14" i="7"/>
  <c r="D12" i="41" s="1"/>
  <c r="C12" i="36"/>
  <c r="G12" i="7"/>
  <c r="B12" i="41" s="1"/>
  <c r="G16" i="7"/>
  <c r="F12" i="41" s="1"/>
  <c r="F32" i="6"/>
  <c r="L10" i="39" s="1"/>
  <c r="E32" i="6"/>
  <c r="K10" i="39" s="1"/>
  <c r="D32" i="6"/>
  <c r="J10" i="39" s="1"/>
  <c r="C32" i="6"/>
  <c r="I10" i="39" s="1"/>
  <c r="G31" i="6"/>
  <c r="P10" i="41" s="1"/>
  <c r="G30" i="6"/>
  <c r="O10" i="41" s="1"/>
  <c r="G29" i="6"/>
  <c r="N10" i="41" s="1"/>
  <c r="G28" i="6"/>
  <c r="M10" i="41" s="1"/>
  <c r="G27" i="6"/>
  <c r="L10" i="41" s="1"/>
  <c r="G26" i="6"/>
  <c r="K10" i="41" s="1"/>
  <c r="F18" i="6"/>
  <c r="E10" i="39" s="1"/>
  <c r="E18" i="6"/>
  <c r="D10" i="39" s="1"/>
  <c r="D18" i="6"/>
  <c r="C10" i="39" s="1"/>
  <c r="C18" i="6"/>
  <c r="B10" i="39" s="1"/>
  <c r="G17" i="6"/>
  <c r="G10" i="41" s="1"/>
  <c r="G16" i="6"/>
  <c r="F10" i="41" s="1"/>
  <c r="G15" i="6"/>
  <c r="E10" i="41" s="1"/>
  <c r="G14" i="6"/>
  <c r="D10" i="41" s="1"/>
  <c r="G13" i="6"/>
  <c r="C10" i="41" s="1"/>
  <c r="G12" i="6"/>
  <c r="B10" i="41" s="1"/>
  <c r="G15" i="1"/>
  <c r="E9" i="41" s="1"/>
  <c r="E18" i="1"/>
  <c r="D9" i="39" s="1"/>
  <c r="F32" i="1"/>
  <c r="L9" i="39" s="1"/>
  <c r="G14" i="1"/>
  <c r="D9" i="41" s="1"/>
  <c r="E32" i="1"/>
  <c r="K9" i="39" s="1"/>
  <c r="D32" i="1"/>
  <c r="J9" i="39" s="1"/>
  <c r="C32" i="1"/>
  <c r="I9" i="39"/>
  <c r="G17" i="1"/>
  <c r="G9" i="41" s="1"/>
  <c r="G16" i="1"/>
  <c r="F9" i="41" s="1"/>
  <c r="G13" i="1"/>
  <c r="G12" i="1"/>
  <c r="B9" i="41" s="1"/>
  <c r="F18" i="1"/>
  <c r="E9" i="39" s="1"/>
  <c r="D18" i="1"/>
  <c r="C9" i="39" s="1"/>
  <c r="C18" i="1"/>
  <c r="B9" i="39"/>
  <c r="G32" i="1"/>
  <c r="F12" i="36"/>
  <c r="C18" i="37"/>
  <c r="E18" i="37"/>
  <c r="C18" i="25"/>
  <c r="B30" i="39" s="1"/>
  <c r="E18" i="7"/>
  <c r="D12" i="39" s="1"/>
  <c r="G13" i="7"/>
  <c r="C12" i="41" s="1"/>
  <c r="F18" i="35"/>
  <c r="F28" i="37"/>
  <c r="E18" i="25"/>
  <c r="D30" i="39" s="1"/>
  <c r="F18" i="25"/>
  <c r="E30" i="39" s="1"/>
  <c r="D33" i="35"/>
  <c r="H33" i="35" s="1"/>
  <c r="Q10" i="35"/>
  <c r="H9" i="34"/>
  <c r="H34" i="34"/>
  <c r="Q30" i="34"/>
  <c r="Q34" i="34"/>
  <c r="Q18" i="34"/>
  <c r="G32" i="21"/>
  <c r="G32" i="33"/>
  <c r="C34" i="33"/>
  <c r="G31" i="33"/>
  <c r="G28" i="33"/>
  <c r="G32" i="23"/>
  <c r="H10" i="34" l="1"/>
  <c r="Q15" i="34"/>
  <c r="Q25" i="35"/>
  <c r="Q13" i="37"/>
  <c r="Q25" i="37"/>
  <c r="G18" i="30"/>
  <c r="H28" i="37"/>
  <c r="G18" i="12"/>
  <c r="G32" i="10"/>
  <c r="M31" i="39"/>
  <c r="P37" i="34"/>
  <c r="Q18" i="35"/>
  <c r="Q22" i="36"/>
  <c r="Q26" i="37"/>
  <c r="G18" i="29"/>
  <c r="G18" i="17"/>
  <c r="G32" i="15"/>
  <c r="H25" i="41"/>
  <c r="H35" i="34"/>
  <c r="H10" i="35"/>
  <c r="H26" i="35"/>
  <c r="H10" i="36"/>
  <c r="H31" i="36"/>
  <c r="Q12" i="36"/>
  <c r="Q19" i="37"/>
  <c r="M26" i="39"/>
  <c r="Q11" i="34"/>
  <c r="G18" i="16"/>
  <c r="G18" i="24"/>
  <c r="G18" i="20"/>
  <c r="G32" i="20"/>
  <c r="G32" i="22"/>
  <c r="H21" i="36"/>
  <c r="Q17" i="36"/>
  <c r="Q27" i="37"/>
  <c r="G18" i="28"/>
  <c r="G18" i="23"/>
  <c r="G18" i="32"/>
  <c r="K35" i="41"/>
  <c r="H13" i="34"/>
  <c r="H13" i="37"/>
  <c r="H24" i="37"/>
  <c r="Q16" i="35"/>
  <c r="Q16" i="37"/>
  <c r="G37" i="34"/>
  <c r="F25" i="39"/>
  <c r="B37" i="34"/>
  <c r="G18" i="27"/>
  <c r="H26" i="41"/>
  <c r="F26" i="39"/>
  <c r="G18" i="21"/>
  <c r="G18" i="1"/>
  <c r="G18" i="10"/>
  <c r="G18" i="13"/>
  <c r="G32" i="9"/>
  <c r="G18" i="9"/>
  <c r="F37" i="34"/>
  <c r="Q27" i="36"/>
  <c r="G18" i="22"/>
  <c r="Q28" i="35"/>
  <c r="Q34" i="41"/>
  <c r="G18" i="11"/>
  <c r="H35" i="35"/>
  <c r="G18" i="31"/>
  <c r="C15" i="33"/>
  <c r="G13" i="33"/>
  <c r="G18" i="26"/>
  <c r="G29" i="33"/>
  <c r="G32" i="17"/>
  <c r="E34" i="33"/>
  <c r="G12" i="33"/>
  <c r="H18" i="37"/>
  <c r="G18" i="15"/>
  <c r="D34" i="33"/>
  <c r="G30" i="33"/>
  <c r="Q17" i="37"/>
  <c r="F34" i="33"/>
  <c r="G14" i="33"/>
  <c r="E15" i="33"/>
  <c r="H17" i="36"/>
  <c r="G18" i="14"/>
  <c r="G32" i="12"/>
  <c r="G10" i="33"/>
  <c r="D15" i="33"/>
  <c r="Q26" i="41"/>
  <c r="G32" i="13"/>
  <c r="K21" i="41"/>
  <c r="G32" i="27"/>
  <c r="G32" i="29"/>
  <c r="Q29" i="36"/>
  <c r="M15" i="39"/>
  <c r="Q14" i="35"/>
  <c r="M10" i="39"/>
  <c r="Q17" i="41"/>
  <c r="M18" i="39"/>
  <c r="G32" i="30"/>
  <c r="K15" i="41"/>
  <c r="K27" i="41"/>
  <c r="G32" i="24"/>
  <c r="K22" i="41"/>
  <c r="Q20" i="36"/>
  <c r="Q18" i="36"/>
  <c r="Q24" i="36"/>
  <c r="Q32" i="36"/>
  <c r="Q35" i="36"/>
  <c r="Q15" i="36"/>
  <c r="Q21" i="36"/>
  <c r="Q26" i="36"/>
  <c r="Q34" i="36"/>
  <c r="Q30" i="37"/>
  <c r="F14" i="39"/>
  <c r="H17" i="35"/>
  <c r="H15" i="35"/>
  <c r="F33" i="39"/>
  <c r="F13" i="39"/>
  <c r="B20" i="41"/>
  <c r="H20" i="41" s="1"/>
  <c r="B17" i="41"/>
  <c r="C9" i="41"/>
  <c r="H9" i="41" s="1"/>
  <c r="G11" i="33"/>
  <c r="H13" i="41"/>
  <c r="F11" i="39"/>
  <c r="H23" i="41"/>
  <c r="H11" i="41"/>
  <c r="G18" i="7"/>
  <c r="Q18" i="41"/>
  <c r="G18" i="8"/>
  <c r="G18" i="6"/>
  <c r="G18" i="25"/>
  <c r="M20" i="39"/>
  <c r="K30" i="41"/>
  <c r="G32" i="25"/>
  <c r="K32" i="41"/>
  <c r="G32" i="11"/>
  <c r="G32" i="14"/>
  <c r="G32" i="16"/>
  <c r="G18" i="18"/>
  <c r="G18" i="19"/>
  <c r="G32" i="28"/>
  <c r="K33" i="41"/>
  <c r="C37" i="39"/>
  <c r="K37" i="39"/>
  <c r="L37" i="39"/>
  <c r="F10" i="39"/>
  <c r="G32" i="6"/>
  <c r="G32" i="8"/>
  <c r="G32" i="19"/>
  <c r="Q20" i="41"/>
  <c r="H18" i="36"/>
  <c r="G32" i="18"/>
  <c r="M25" i="39"/>
  <c r="G32" i="26"/>
  <c r="K31" i="41"/>
  <c r="Q31" i="41" s="1"/>
  <c r="G32" i="32"/>
  <c r="M36" i="41"/>
  <c r="G32" i="7"/>
  <c r="Q13" i="41"/>
  <c r="H14" i="41"/>
  <c r="H18" i="35"/>
  <c r="H22" i="34"/>
  <c r="H24" i="35"/>
  <c r="H28" i="35"/>
  <c r="H32" i="35"/>
  <c r="H19" i="35"/>
  <c r="H34" i="35"/>
  <c r="Q12" i="35"/>
  <c r="Q17" i="35"/>
  <c r="Q23" i="35"/>
  <c r="Q27" i="35"/>
  <c r="M34" i="39"/>
  <c r="H35" i="41"/>
  <c r="F35" i="39"/>
  <c r="H31" i="41"/>
  <c r="F31" i="39"/>
  <c r="Q35" i="41"/>
  <c r="M35" i="39"/>
  <c r="H11" i="34"/>
  <c r="H14" i="34"/>
  <c r="H13" i="35"/>
  <c r="H23" i="35"/>
  <c r="H27" i="35"/>
  <c r="H31" i="35"/>
  <c r="H21" i="35"/>
  <c r="H16" i="35"/>
  <c r="H11" i="36"/>
  <c r="H15" i="36"/>
  <c r="H23" i="36"/>
  <c r="H27" i="36"/>
  <c r="H22" i="36"/>
  <c r="H25" i="36"/>
  <c r="H36" i="36"/>
  <c r="H16" i="36"/>
  <c r="H12" i="37"/>
  <c r="H20" i="37"/>
  <c r="H19" i="37"/>
  <c r="H25" i="37"/>
  <c r="H29" i="37"/>
  <c r="H33" i="37"/>
  <c r="Q12" i="34"/>
  <c r="Q17" i="34"/>
  <c r="Q21" i="34"/>
  <c r="Q26" i="34"/>
  <c r="Q14" i="37"/>
  <c r="Q23" i="37"/>
  <c r="Q31" i="37"/>
  <c r="M36" i="39"/>
  <c r="F15" i="33"/>
  <c r="M17" i="39"/>
  <c r="H33" i="34"/>
  <c r="H36" i="34"/>
  <c r="H32" i="36"/>
  <c r="H35" i="36"/>
  <c r="G37" i="37"/>
  <c r="Q16" i="34"/>
  <c r="Q19" i="34"/>
  <c r="Q36" i="34"/>
  <c r="Q14" i="34"/>
  <c r="Q20" i="35"/>
  <c r="Q13" i="35"/>
  <c r="Q16" i="36"/>
  <c r="Q25" i="36"/>
  <c r="Q34" i="37"/>
  <c r="F20" i="39"/>
  <c r="Q15" i="41"/>
  <c r="H17" i="41"/>
  <c r="F17" i="39"/>
  <c r="H19" i="41"/>
  <c r="Q21" i="41"/>
  <c r="M21" i="39"/>
  <c r="F24" i="39"/>
  <c r="Q27" i="41"/>
  <c r="M27" i="39"/>
  <c r="H33" i="41"/>
  <c r="Q22" i="41"/>
  <c r="M22" i="39"/>
  <c r="H34" i="41"/>
  <c r="F34" i="39"/>
  <c r="H25" i="34"/>
  <c r="H31" i="34"/>
  <c r="C37" i="35"/>
  <c r="E37" i="35"/>
  <c r="F37" i="35"/>
  <c r="H26" i="36"/>
  <c r="H34" i="36"/>
  <c r="C37" i="36"/>
  <c r="F37" i="37"/>
  <c r="Q24" i="34"/>
  <c r="Q28" i="34"/>
  <c r="Q32" i="34"/>
  <c r="Q35" i="34"/>
  <c r="Q15" i="35"/>
  <c r="Q21" i="35"/>
  <c r="Q26" i="35"/>
  <c r="O37" i="35"/>
  <c r="Q20" i="37"/>
  <c r="Q18" i="37"/>
  <c r="Q24" i="37"/>
  <c r="Q28" i="37"/>
  <c r="Q32" i="37"/>
  <c r="Q12" i="41"/>
  <c r="Q23" i="41"/>
  <c r="G9" i="33"/>
  <c r="P37" i="35"/>
  <c r="M37" i="37"/>
  <c r="N37" i="37"/>
  <c r="O37" i="37"/>
  <c r="P37" i="37"/>
  <c r="M12" i="39"/>
  <c r="M23" i="39"/>
  <c r="M13" i="39"/>
  <c r="G37" i="35"/>
  <c r="B37" i="36"/>
  <c r="D37" i="36"/>
  <c r="E37" i="36"/>
  <c r="F37" i="36"/>
  <c r="G37" i="36"/>
  <c r="C37" i="37"/>
  <c r="L37" i="36"/>
  <c r="M37" i="36"/>
  <c r="N37" i="36"/>
  <c r="O37" i="36"/>
  <c r="P37" i="36"/>
  <c r="Q25" i="41"/>
  <c r="E37" i="39"/>
  <c r="J37" i="39"/>
  <c r="D37" i="39"/>
  <c r="Q14" i="41"/>
  <c r="M14" i="39"/>
  <c r="H16" i="41"/>
  <c r="F16" i="39"/>
  <c r="Q16" i="41"/>
  <c r="M16" i="39"/>
  <c r="H15" i="41"/>
  <c r="F15" i="39"/>
  <c r="H21" i="41"/>
  <c r="F21" i="39"/>
  <c r="H27" i="41"/>
  <c r="F27" i="39"/>
  <c r="Q28" i="41"/>
  <c r="M28" i="39"/>
  <c r="H29" i="41"/>
  <c r="H32" i="41"/>
  <c r="F32" i="39"/>
  <c r="Q33" i="41"/>
  <c r="M33" i="39"/>
  <c r="H22" i="41"/>
  <c r="F22" i="39"/>
  <c r="F36" i="39"/>
  <c r="H26" i="34"/>
  <c r="H12" i="35"/>
  <c r="H20" i="35"/>
  <c r="H29" i="35"/>
  <c r="H20" i="36"/>
  <c r="H19" i="36"/>
  <c r="H15" i="37"/>
  <c r="H23" i="37"/>
  <c r="H27" i="37"/>
  <c r="H31" i="37"/>
  <c r="H22" i="37"/>
  <c r="M37" i="35"/>
  <c r="Q33" i="36"/>
  <c r="M9" i="39"/>
  <c r="I37" i="39"/>
  <c r="E37" i="41"/>
  <c r="B37" i="35"/>
  <c r="D37" i="35"/>
  <c r="H36" i="37"/>
  <c r="D37" i="37"/>
  <c r="E37" i="37"/>
  <c r="L37" i="35"/>
  <c r="Q36" i="41"/>
  <c r="O37" i="41"/>
  <c r="F9" i="39"/>
  <c r="B37" i="39"/>
  <c r="F37" i="41"/>
  <c r="M37" i="41"/>
  <c r="C37" i="41"/>
  <c r="G37" i="41"/>
  <c r="H9" i="37"/>
  <c r="B37" i="37"/>
  <c r="Q9" i="35"/>
  <c r="K37" i="35"/>
  <c r="Q9" i="37"/>
  <c r="K37" i="37"/>
  <c r="L37" i="37"/>
  <c r="N37" i="41"/>
  <c r="D37" i="41"/>
  <c r="N37" i="35"/>
  <c r="Q9" i="36"/>
  <c r="K37" i="36"/>
  <c r="Q36" i="36"/>
  <c r="P37" i="41"/>
  <c r="Q10" i="41"/>
  <c r="L37" i="41"/>
  <c r="H10" i="41"/>
  <c r="B37" i="41"/>
  <c r="F28" i="39"/>
  <c r="F12" i="39"/>
  <c r="Q22" i="37"/>
  <c r="Q36" i="37"/>
  <c r="H10" i="37"/>
  <c r="H11" i="37"/>
  <c r="H16" i="37"/>
  <c r="H17" i="37"/>
  <c r="H21" i="37"/>
  <c r="H26" i="37"/>
  <c r="H32" i="37"/>
  <c r="H35" i="37"/>
  <c r="Q11" i="37"/>
  <c r="H22" i="35"/>
  <c r="H16" i="34"/>
  <c r="H15" i="34"/>
  <c r="H19" i="34"/>
  <c r="Q10" i="34"/>
  <c r="H18" i="34"/>
  <c r="H29" i="34"/>
  <c r="D37" i="34"/>
  <c r="H28" i="34"/>
  <c r="H32" i="34"/>
  <c r="C37" i="34"/>
  <c r="H12" i="34"/>
  <c r="K37" i="34"/>
  <c r="Q20" i="34"/>
  <c r="O37" i="34"/>
  <c r="H20" i="34"/>
  <c r="H21" i="34"/>
  <c r="H23" i="34"/>
  <c r="Q23" i="34"/>
  <c r="Q25" i="34"/>
  <c r="Q27" i="34"/>
  <c r="Q29" i="34"/>
  <c r="Q31" i="34"/>
  <c r="Q33" i="34"/>
  <c r="Q22" i="34"/>
  <c r="Q13" i="34"/>
  <c r="E37" i="34"/>
  <c r="L37" i="34"/>
  <c r="Q9" i="41"/>
  <c r="H30" i="41"/>
  <c r="H12" i="41"/>
  <c r="H36" i="41"/>
  <c r="H28" i="41"/>
  <c r="Q32" i="41"/>
  <c r="Q19" i="41"/>
  <c r="Q24" i="41"/>
  <c r="Q30" i="41"/>
  <c r="Q11" i="41"/>
  <c r="H18" i="41"/>
  <c r="H24" i="41"/>
  <c r="M11" i="39"/>
  <c r="M19" i="39"/>
  <c r="F19" i="39"/>
  <c r="F30" i="39"/>
  <c r="M24" i="39"/>
  <c r="F18" i="39"/>
  <c r="M32" i="39"/>
  <c r="M30" i="39"/>
  <c r="H9" i="36"/>
  <c r="H24" i="36"/>
  <c r="Q19" i="36"/>
  <c r="Q23" i="36"/>
  <c r="Q28" i="36"/>
  <c r="Q30" i="36"/>
  <c r="H28" i="36"/>
  <c r="H30" i="36"/>
  <c r="H13" i="36"/>
  <c r="H29" i="36"/>
  <c r="H12" i="36"/>
  <c r="Q11" i="35"/>
  <c r="Q31" i="35"/>
  <c r="Q33" i="35"/>
  <c r="Q22" i="35"/>
  <c r="Q36" i="35"/>
  <c r="Q29" i="35"/>
  <c r="Q29" i="41"/>
  <c r="M29" i="39"/>
  <c r="F29" i="39"/>
  <c r="K37" i="41" l="1"/>
  <c r="G34" i="33"/>
  <c r="G15" i="33"/>
  <c r="M37" i="39"/>
  <c r="H37" i="34"/>
  <c r="Q37" i="37"/>
  <c r="F37" i="39"/>
  <c r="H37" i="35"/>
  <c r="H37" i="36"/>
  <c r="Q37" i="36"/>
  <c r="H37" i="37"/>
  <c r="Q37" i="35"/>
  <c r="Q37" i="41"/>
  <c r="H37" i="41"/>
  <c r="Q37" i="34"/>
</calcChain>
</file>

<file path=xl/sharedStrings.xml><?xml version="1.0" encoding="utf-8"?>
<sst xmlns="http://schemas.openxmlformats.org/spreadsheetml/2006/main" count="2865" uniqueCount="149">
  <si>
    <t>Certified MBE</t>
  </si>
  <si>
    <t>African American</t>
  </si>
  <si>
    <t>Hispanic</t>
  </si>
  <si>
    <t>Asian-American</t>
  </si>
  <si>
    <t>Native American</t>
  </si>
  <si>
    <t>American Woman</t>
  </si>
  <si>
    <t>H</t>
  </si>
  <si>
    <t>I</t>
  </si>
  <si>
    <t>J</t>
  </si>
  <si>
    <t>K</t>
  </si>
  <si>
    <t>M</t>
  </si>
  <si>
    <t>Note:  Above expenditures may include subcontractor payments.</t>
  </si>
  <si>
    <t>Additional Comments:</t>
  </si>
  <si>
    <t>CMBE CODE</t>
  </si>
  <si>
    <t>Total Certified MBE</t>
  </si>
  <si>
    <t>Service-Disabled Veteran</t>
  </si>
  <si>
    <t>W</t>
  </si>
  <si>
    <t>The Florida College System</t>
  </si>
  <si>
    <t>Use "Potential OSD Vendors" Tab</t>
  </si>
  <si>
    <t>Comments regarding potential vendors for Office of Supplier Diversity (OSD) certification:</t>
  </si>
  <si>
    <t>CONSTRUCTION</t>
  </si>
  <si>
    <t xml:space="preserve">ARCHITECTURAL  AND OTHER PROFESSIONAL SERVICES </t>
  </si>
  <si>
    <t>COMMODITIES</t>
  </si>
  <si>
    <t>OTHER CONTRACTUAL SERVICES</t>
  </si>
  <si>
    <t>VENDORS WITH OFFICE OF SUPPLIER DIVERSITY  (OSD) CERTIFICATION:</t>
  </si>
  <si>
    <t>Total Self-Identified MBE</t>
  </si>
  <si>
    <t>ANNUAL TOTAL</t>
  </si>
  <si>
    <t>N</t>
  </si>
  <si>
    <t>O</t>
  </si>
  <si>
    <t>P</t>
  </si>
  <si>
    <t>Q</t>
  </si>
  <si>
    <t>Y</t>
  </si>
  <si>
    <t>R</t>
  </si>
  <si>
    <t>BREVARD COMMUNITY COLLEGE</t>
  </si>
  <si>
    <t>BROWARD COLLEGE</t>
  </si>
  <si>
    <t>COLLEGE OF CENTRAL FLORIDA</t>
  </si>
  <si>
    <t>CHIPOLA COLLEGE</t>
  </si>
  <si>
    <t>DAYTONA STATE COLLEGE</t>
  </si>
  <si>
    <t>EDISON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</si>
  <si>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</si>
  <si>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</si>
  <si>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</si>
  <si>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</si>
  <si>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</si>
  <si>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</si>
  <si>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</si>
  <si>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</si>
  <si>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</si>
  <si>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</si>
  <si>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</si>
  <si>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</si>
  <si>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PASCO-HERNANDO COMMUNITY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</si>
  <si>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</si>
  <si>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</si>
  <si>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</si>
  <si>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</si>
  <si>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</si>
  <si>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</si>
  <si>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COMMUNITY COLLEGE</t>
  </si>
  <si>
    <t>TALLAHASSEE COMMUNITY COLLEGE</t>
  </si>
  <si>
    <t>VALENCIA COLLEGE</t>
  </si>
  <si>
    <t>CATEGORY</t>
  </si>
  <si>
    <t>Annual Certified Minority Business Expenditure (CMBE) Report</t>
  </si>
  <si>
    <r>
      <t xml:space="preserve">ADDITIONAL SPEND WITH SELF-IDENTIFIED WOMEN/MINORITY VENDORS </t>
    </r>
    <r>
      <rPr>
        <b/>
        <i/>
        <sz val="14"/>
        <color indexed="8"/>
        <rFont val="Arial"/>
        <family val="2"/>
      </rPr>
      <t>(OPTIONAL)</t>
    </r>
    <r>
      <rPr>
        <b/>
        <sz val="14"/>
        <color indexed="8"/>
        <rFont val="Arial"/>
        <family val="2"/>
      </rPr>
      <t>:</t>
    </r>
  </si>
  <si>
    <t>COLLEGE NAME</t>
  </si>
  <si>
    <t>Non-Certified</t>
  </si>
  <si>
    <t xml:space="preserve">College Name: </t>
  </si>
  <si>
    <t>Annual Certified Minority Business Expenditure Report</t>
  </si>
  <si>
    <t>Category:</t>
  </si>
  <si>
    <t>College Name:</t>
  </si>
  <si>
    <t>Important that FKCC support the local Key West community business owners. Would suggest that OSD offer a training class at FKCC to encourage potential vendors to become certified CMBE.</t>
  </si>
  <si>
    <t>Above report is for Fiscal Year 2011/2012 ending June 30, 2012 and includes only expenditures with OSD certified</t>
  </si>
  <si>
    <t>W/MBE supplies, OSD certified subcontractors and sub suppliers totaling $603,325 for the 2011/2012 Fiscal Year which is $1,981,958 or</t>
  </si>
  <si>
    <t>76.6% decrease over 2010/2011 Fiscal Year Quarters based on significantly lower construction contract purchasing than that of the prior fiscal year.</t>
  </si>
  <si>
    <t>In total for the Fiscal Year 2011/2012 the College spent $2,501,398 with both OSD certified and with self-identified W/MBE</t>
  </si>
  <si>
    <t>suppliers, subcontractors and sub-suppliers, which is $850,482 or 25.4% decrease over the 2010/2011 Fiscal Year.</t>
  </si>
  <si>
    <t>The above 2011/12annual report reflects expenditures of OSD certified vendors. During Fiscal Year 2011/12 Indian River State College's expenditures with self identified minorities was $ 30,610,008.26</t>
  </si>
  <si>
    <t>Certified Minority Business Expenditure Report</t>
  </si>
  <si>
    <t>CATEGORY:</t>
  </si>
  <si>
    <t xml:space="preserve">CONSTRUCTION </t>
  </si>
  <si>
    <t xml:space="preserve">ARCHITECTURAL  AND OTHER PROFESSIONAL SERVICES  </t>
  </si>
  <si>
    <t xml:space="preserve">COMMODITIES </t>
  </si>
  <si>
    <t xml:space="preserve">OTHER CONTRACTUAL SERVICES  </t>
  </si>
  <si>
    <t>TOTAL CERTIFIED MBE</t>
  </si>
  <si>
    <t>THE FLORIDA COLLEGE SYSTEM</t>
  </si>
  <si>
    <t>CERTIFIED MINORITY BUSINESS EXPENDITURE REPORT</t>
  </si>
  <si>
    <t>COLLEGE</t>
  </si>
  <si>
    <t>TOTAL</t>
  </si>
  <si>
    <t xml:space="preserve">Total </t>
  </si>
  <si>
    <t>THE FLORIDA DOLLEGE SYSTEM</t>
  </si>
  <si>
    <t>Total</t>
  </si>
  <si>
    <t>Construction</t>
  </si>
  <si>
    <t>Architectural &amp; Other Personnel Services</t>
  </si>
  <si>
    <t>Commodities</t>
  </si>
  <si>
    <t>Other Contractual Services</t>
  </si>
  <si>
    <t xml:space="preserve">College Name:    </t>
  </si>
  <si>
    <t>(ADDITIONAL SPEND WITH SELF-IDENTIFIED WOMEN/MINORITY VENDORS)</t>
  </si>
  <si>
    <t>ARCHITECTURAL &amp; OTHER PROFESSIONAL SERVICES EXPENDITURES BY MBE (NON-CERTIFIED)</t>
  </si>
  <si>
    <t>COMMODITIES EXPENDITURES BY MBE (NON-CERTIFIED)</t>
  </si>
  <si>
    <t>OTHER CONTRACTUAL SERVICES EXPENDITURES BY MBE (NON-CERTIFIED)</t>
  </si>
  <si>
    <t>OTHER CONTRACTUAL SERVICES EXPENDITURES BY MBE (OSD CERTIFIED)</t>
  </si>
  <si>
    <t>COMMODITIES EXPENDITURES BY MBE (OSD CERTIFIED)</t>
  </si>
  <si>
    <t>ARCHITECTURAL &amp; OTHER PROFESSIONAL SERVICES EXPENDITURES BY MBE(OSD CERTIFIED)</t>
  </si>
  <si>
    <t>CONSTRUCTION EXPENDITURES BY MBE (OSD CERTIFIED)</t>
  </si>
  <si>
    <t>TOTAL ANNUAL EXPENDITURES BY MBE (NON-CERTIFIED)</t>
  </si>
  <si>
    <t>TOTAL ANNUAL EXPENDITURES BY MBE (OSD CERTIFIED)</t>
  </si>
  <si>
    <t>TOTAL EXPENDITURES BY CATEGORY (OSD CERTIFIED)</t>
  </si>
  <si>
    <t>TOTAL EXPENDITURES BY CATEGORY (NON-CERTIFIED)</t>
  </si>
  <si>
    <t>CONSTRUCTION EXPENDITURES BY MBE (NON-CERTIFIED)</t>
  </si>
  <si>
    <t>System Summary (OSD Certified)</t>
  </si>
  <si>
    <t>System Summary (Non-Certified)</t>
  </si>
  <si>
    <t>Please complete and return the CMBE Annual Report  electronically to collegereporting@fldoe.org, no later than July 30, 2014.</t>
  </si>
  <si>
    <t>EASTERN FLORIDA STATE COLLEGE</t>
  </si>
  <si>
    <t xml:space="preserve">SOUTH FLORIDA STATE COLLEGE </t>
  </si>
  <si>
    <t>INDUSTRY CATEGORY</t>
  </si>
  <si>
    <t>Fiscal Year:   July 1, 2014 Through June 30, 2015</t>
  </si>
  <si>
    <t>Eastern Florida State College</t>
  </si>
  <si>
    <t>Broward College</t>
  </si>
  <si>
    <t>College of Central Florida</t>
  </si>
  <si>
    <t>Daytona State College</t>
  </si>
  <si>
    <t>Florida SouthWestern State College</t>
  </si>
  <si>
    <t>Florida State College at Jacksonville</t>
  </si>
  <si>
    <t>Gulf Coast State College</t>
  </si>
  <si>
    <t>Hillsborough Community College</t>
  </si>
  <si>
    <t>Indian River State College</t>
  </si>
  <si>
    <t>State College of Florida, Manatee-Sarasota</t>
  </si>
  <si>
    <t>Miami Dade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</si>
  <si>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</si>
  <si>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</si>
  <si>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</si>
  <si>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</si>
  <si>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</si>
  <si>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</si>
  <si>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</si>
  <si>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</si>
  <si>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</si>
  <si>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Tallahassee Community College</t>
  </si>
  <si>
    <t>Valencia College</t>
  </si>
  <si>
    <t>Chipola College</t>
  </si>
  <si>
    <t>Florida Keys Community College</t>
  </si>
  <si>
    <t>Lake-Sumter State College</t>
  </si>
  <si>
    <t>Florida Gateway College</t>
  </si>
  <si>
    <t>North Florida Community College</t>
  </si>
  <si>
    <t>South Florida State College</t>
  </si>
  <si>
    <t>LAKE-SUMTER STATE COLLEGE</t>
  </si>
  <si>
    <t xml:space="preserve">FLORIDA SOUTHWESTERN STATE COLLEGE </t>
  </si>
  <si>
    <t>PASCO-HERNANDO STATE COLLEGE</t>
  </si>
  <si>
    <t>North Florida does not have any expenditures to report.</t>
  </si>
  <si>
    <t>The above 2014/15 annual report only reflects expenditures of OSD certified W/MBE vendors.  For the annual report between (7/1/14-6/30/15) Palm Beach State College expenditures with self identified W/MBE vendors was $28,688,112.92.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</si>
</sst>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\ #,##0_);_(&quot;$&quot;\ \(#,##0\)"/>
    <numFmt numFmtId="167" formatCode="_(* #,##0_);_(* \(#,##0\)"/>
    <numFmt numFmtId="168" formatCode="_(* #,##0_);_(* \(#,##0\);_(* &quot;-&quot;??_);_(@_)"/>
  </numFmts>
  <fonts count="3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12"/>
      <name val="Arial"/>
      <family val="2"/>
    </font>
    <font>
      <b/>
      <sz val="10"/>
      <color indexed="8"/>
      <name val="SWISS"/>
    </font>
    <font>
      <b/>
      <sz val="12"/>
      <color indexed="8"/>
      <name val="SWISS"/>
    </font>
    <font>
      <b/>
      <sz val="18"/>
      <color indexed="12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rgb="FFFF0000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" fillId="0" borderId="0"/>
  </cellStyleXfs>
  <cellXfs count="230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7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Fill="1" applyBorder="1"/>
    <xf numFmtId="165" fontId="7" fillId="0" borderId="2" xfId="0" applyNumberFormat="1" applyFont="1" applyFill="1" applyBorder="1"/>
    <xf numFmtId="165" fontId="7" fillId="0" borderId="3" xfId="0" applyNumberFormat="1" applyFont="1" applyFill="1" applyBorder="1"/>
    <xf numFmtId="0" fontId="7" fillId="0" borderId="0" xfId="0" applyFont="1" applyFill="1" applyBorder="1"/>
    <xf numFmtId="0" fontId="12" fillId="0" borderId="0" xfId="0" applyFont="1" applyFill="1" applyBorder="1" applyProtection="1"/>
    <xf numFmtId="0" fontId="10" fillId="0" borderId="0" xfId="0" applyFont="1"/>
    <xf numFmtId="0" fontId="25" fillId="0" borderId="0" xfId="0" applyFont="1" applyFill="1" applyBorder="1"/>
    <xf numFmtId="0" fontId="13" fillId="0" borderId="0" xfId="0" applyFont="1" applyBorder="1"/>
    <xf numFmtId="0" fontId="13" fillId="0" borderId="0" xfId="0" applyFont="1"/>
    <xf numFmtId="43" fontId="7" fillId="0" borderId="0" xfId="1" applyFont="1"/>
    <xf numFmtId="43" fontId="13" fillId="0" borderId="0" xfId="1" applyFont="1"/>
    <xf numFmtId="0" fontId="16" fillId="0" borderId="0" xfId="0" applyFont="1"/>
    <xf numFmtId="0" fontId="16" fillId="0" borderId="0" xfId="0" applyFont="1" applyBorder="1"/>
    <xf numFmtId="0" fontId="27" fillId="0" borderId="0" xfId="7" applyFont="1" applyAlignment="1" applyProtection="1"/>
    <xf numFmtId="43" fontId="7" fillId="0" borderId="0" xfId="2" applyFont="1"/>
    <xf numFmtId="43" fontId="13" fillId="0" borderId="0" xfId="2" applyFont="1"/>
    <xf numFmtId="0" fontId="4" fillId="0" borderId="0" xfId="0" applyFont="1"/>
    <xf numFmtId="166" fontId="0" fillId="0" borderId="0" xfId="0" applyNumberFormat="1"/>
    <xf numFmtId="166" fontId="11" fillId="0" borderId="2" xfId="0" applyNumberFormat="1" applyFont="1" applyBorder="1" applyAlignment="1">
      <alignment horizontal="center"/>
    </xf>
    <xf numFmtId="165" fontId="7" fillId="2" borderId="2" xfId="0" applyNumberFormat="1" applyFont="1" applyFill="1" applyBorder="1"/>
    <xf numFmtId="166" fontId="7" fillId="2" borderId="0" xfId="0" applyNumberFormat="1" applyFont="1" applyFill="1"/>
    <xf numFmtId="4" fontId="7" fillId="2" borderId="0" xfId="0" applyNumberFormat="1" applyFont="1" applyFill="1"/>
    <xf numFmtId="165" fontId="10" fillId="0" borderId="0" xfId="0" applyNumberFormat="1" applyFont="1" applyFill="1" applyBorder="1"/>
    <xf numFmtId="167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4" fontId="10" fillId="0" borderId="0" xfId="0" applyNumberFormat="1" applyFont="1"/>
    <xf numFmtId="165" fontId="0" fillId="0" borderId="0" xfId="0" applyNumberFormat="1"/>
    <xf numFmtId="0" fontId="11" fillId="0" borderId="8" xfId="0" applyFont="1" applyBorder="1" applyAlignment="1">
      <alignment horizontal="center" wrapText="1"/>
    </xf>
    <xf numFmtId="166" fontId="11" fillId="0" borderId="9" xfId="0" applyNumberFormat="1" applyFont="1" applyBorder="1" applyAlignment="1">
      <alignment horizontal="center" wrapText="1"/>
    </xf>
    <xf numFmtId="166" fontId="11" fillId="0" borderId="10" xfId="0" applyNumberFormat="1" applyFont="1" applyBorder="1" applyAlignment="1">
      <alignment horizontal="center" wrapText="1"/>
    </xf>
    <xf numFmtId="166" fontId="11" fillId="0" borderId="10" xfId="0" applyNumberFormat="1" applyFont="1" applyFill="1" applyBorder="1" applyAlignment="1">
      <alignment horizontal="center" wrapText="1"/>
    </xf>
    <xf numFmtId="166" fontId="11" fillId="0" borderId="1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5" fontId="7" fillId="0" borderId="13" xfId="0" applyNumberFormat="1" applyFont="1" applyBorder="1"/>
    <xf numFmtId="0" fontId="11" fillId="2" borderId="14" xfId="0" applyNumberFormat="1" applyFont="1" applyFill="1" applyBorder="1" applyAlignment="1"/>
    <xf numFmtId="4" fontId="7" fillId="0" borderId="5" xfId="0" applyNumberFormat="1" applyFont="1" applyBorder="1"/>
    <xf numFmtId="4" fontId="7" fillId="0" borderId="2" xfId="0" applyNumberFormat="1" applyFont="1" applyBorder="1"/>
    <xf numFmtId="4" fontId="7" fillId="0" borderId="2" xfId="0" applyNumberFormat="1" applyFont="1" applyFill="1" applyBorder="1"/>
    <xf numFmtId="4" fontId="7" fillId="0" borderId="5" xfId="0" applyNumberFormat="1" applyFont="1" applyFill="1" applyBorder="1"/>
    <xf numFmtId="0" fontId="11" fillId="2" borderId="15" xfId="0" applyNumberFormat="1" applyFont="1" applyFill="1" applyBorder="1" applyAlignment="1"/>
    <xf numFmtId="4" fontId="7" fillId="0" borderId="16" xfId="0" applyNumberFormat="1" applyFont="1" applyFill="1" applyBorder="1"/>
    <xf numFmtId="4" fontId="7" fillId="0" borderId="17" xfId="0" applyNumberFormat="1" applyFont="1" applyBorder="1"/>
    <xf numFmtId="0" fontId="8" fillId="0" borderId="18" xfId="0" applyNumberFormat="1" applyFont="1" applyBorder="1" applyAlignment="1"/>
    <xf numFmtId="165" fontId="8" fillId="0" borderId="19" xfId="0" applyNumberFormat="1" applyFont="1" applyFill="1" applyBorder="1"/>
    <xf numFmtId="167" fontId="7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167" fontId="7" fillId="0" borderId="0" xfId="0" applyNumberFormat="1" applyFont="1" applyAlignment="1"/>
    <xf numFmtId="166" fontId="7" fillId="0" borderId="0" xfId="0" applyNumberFormat="1" applyFont="1" applyAlignment="1"/>
    <xf numFmtId="1" fontId="20" fillId="0" borderId="0" xfId="0" applyNumberFormat="1" applyFont="1" applyFill="1" applyAlignment="1">
      <alignment horizontal="center" vertical="top"/>
    </xf>
    <xf numFmtId="1" fontId="17" fillId="0" borderId="0" xfId="0" applyNumberFormat="1" applyFont="1" applyFill="1" applyAlignment="1">
      <alignment horizontal="center" vertical="top"/>
    </xf>
    <xf numFmtId="4" fontId="7" fillId="0" borderId="17" xfId="0" applyNumberFormat="1" applyFont="1" applyFill="1" applyBorder="1"/>
    <xf numFmtId="165" fontId="8" fillId="0" borderId="9" xfId="0" applyNumberFormat="1" applyFont="1" applyFill="1" applyBorder="1"/>
    <xf numFmtId="0" fontId="0" fillId="0" borderId="0" xfId="0" applyAlignment="1"/>
    <xf numFmtId="44" fontId="11" fillId="0" borderId="8" xfId="0" applyNumberFormat="1" applyFont="1" applyBorder="1" applyAlignment="1">
      <alignment horizontal="center" wrapText="1"/>
    </xf>
    <xf numFmtId="44" fontId="11" fillId="0" borderId="9" xfId="0" applyNumberFormat="1" applyFont="1" applyBorder="1" applyAlignment="1">
      <alignment horizontal="center" wrapText="1"/>
    </xf>
    <xf numFmtId="44" fontId="11" fillId="0" borderId="10" xfId="0" applyNumberFormat="1" applyFont="1" applyBorder="1" applyAlignment="1">
      <alignment horizontal="center" wrapText="1"/>
    </xf>
    <xf numFmtId="44" fontId="4" fillId="0" borderId="0" xfId="0" applyNumberFormat="1" applyFont="1" applyAlignment="1">
      <alignment horizontal="center" wrapText="1"/>
    </xf>
    <xf numFmtId="4" fontId="7" fillId="0" borderId="13" xfId="0" applyNumberFormat="1" applyFont="1" applyBorder="1"/>
    <xf numFmtId="168" fontId="0" fillId="0" borderId="0" xfId="1" applyNumberFormat="1" applyFont="1"/>
    <xf numFmtId="0" fontId="11" fillId="0" borderId="0" xfId="0" applyFont="1" applyAlignment="1">
      <alignment horizontal="center" wrapText="1"/>
    </xf>
    <xf numFmtId="0" fontId="9" fillId="0" borderId="0" xfId="0" applyFont="1" applyAlignment="1"/>
    <xf numFmtId="165" fontId="7" fillId="2" borderId="0" xfId="0" applyNumberFormat="1" applyFont="1" applyFill="1" applyBorder="1"/>
    <xf numFmtId="166" fontId="0" fillId="0" borderId="0" xfId="0" applyNumberFormat="1" applyBorder="1"/>
    <xf numFmtId="44" fontId="11" fillId="0" borderId="11" xfId="0" applyNumberFormat="1" applyFont="1" applyBorder="1" applyAlignment="1">
      <alignment horizontal="center" wrapText="1"/>
    </xf>
    <xf numFmtId="165" fontId="7" fillId="0" borderId="20" xfId="0" applyNumberFormat="1" applyFont="1" applyBorder="1"/>
    <xf numFmtId="4" fontId="7" fillId="0" borderId="20" xfId="0" applyNumberFormat="1" applyFont="1" applyBorder="1"/>
    <xf numFmtId="165" fontId="7" fillId="0" borderId="21" xfId="0" applyNumberFormat="1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65" fontId="8" fillId="0" borderId="8" xfId="0" applyNumberFormat="1" applyFont="1" applyBorder="1"/>
    <xf numFmtId="4" fontId="7" fillId="0" borderId="4" xfId="0" applyNumberFormat="1" applyFont="1" applyBorder="1"/>
    <xf numFmtId="4" fontId="7" fillId="0" borderId="4" xfId="0" applyNumberFormat="1" applyFont="1" applyFill="1" applyBorder="1"/>
    <xf numFmtId="4" fontId="7" fillId="0" borderId="1" xfId="0" applyNumberFormat="1" applyFont="1" applyFill="1" applyBorder="1"/>
    <xf numFmtId="166" fontId="11" fillId="0" borderId="8" xfId="0" applyNumberFormat="1" applyFont="1" applyBorder="1" applyAlignment="1">
      <alignment horizontal="center" wrapText="1"/>
    </xf>
    <xf numFmtId="4" fontId="7" fillId="0" borderId="21" xfId="0" applyNumberFormat="1" applyFont="1" applyBorder="1"/>
    <xf numFmtId="4" fontId="7" fillId="0" borderId="7" xfId="0" applyNumberFormat="1" applyFont="1" applyFill="1" applyBorder="1"/>
    <xf numFmtId="4" fontId="7" fillId="0" borderId="22" xfId="0" applyNumberFormat="1" applyFont="1" applyFill="1" applyBorder="1"/>
    <xf numFmtId="4" fontId="7" fillId="0" borderId="21" xfId="0" applyNumberFormat="1" applyFont="1" applyFill="1" applyBorder="1"/>
    <xf numFmtId="4" fontId="7" fillId="0" borderId="23" xfId="0" applyNumberFormat="1" applyFont="1" applyFill="1" applyBorder="1"/>
    <xf numFmtId="165" fontId="8" fillId="0" borderId="8" xfId="0" applyNumberFormat="1" applyFont="1" applyFill="1" applyBorder="1"/>
    <xf numFmtId="0" fontId="11" fillId="0" borderId="17" xfId="0" applyFont="1" applyFill="1" applyBorder="1" applyAlignment="1">
      <alignment horizontal="center"/>
    </xf>
    <xf numFmtId="2" fontId="11" fillId="2" borderId="21" xfId="0" applyNumberFormat="1" applyFont="1" applyFill="1" applyBorder="1" applyAlignment="1"/>
    <xf numFmtId="165" fontId="10" fillId="0" borderId="0" xfId="0" applyNumberFormat="1" applyFont="1"/>
    <xf numFmtId="43" fontId="10" fillId="0" borderId="0" xfId="1" applyFont="1"/>
    <xf numFmtId="165" fontId="13" fillId="0" borderId="0" xfId="0" applyNumberFormat="1" applyFont="1"/>
    <xf numFmtId="164" fontId="13" fillId="0" borderId="0" xfId="0" applyNumberFormat="1" applyFont="1"/>
    <xf numFmtId="165" fontId="8" fillId="0" borderId="28" xfId="0" applyNumberFormat="1" applyFont="1" applyFill="1" applyBorder="1"/>
    <xf numFmtId="4" fontId="7" fillId="0" borderId="7" xfId="0" applyNumberFormat="1" applyFont="1" applyBorder="1"/>
    <xf numFmtId="4" fontId="7" fillId="0" borderId="22" xfId="0" applyNumberFormat="1" applyFont="1" applyBorder="1"/>
    <xf numFmtId="4" fontId="7" fillId="0" borderId="23" xfId="0" applyNumberFormat="1" applyFont="1" applyBorder="1"/>
    <xf numFmtId="0" fontId="8" fillId="0" borderId="8" xfId="0" applyNumberFormat="1" applyFont="1" applyBorder="1" applyAlignment="1"/>
    <xf numFmtId="0" fontId="11" fillId="0" borderId="29" xfId="0" applyFont="1" applyBorder="1" applyAlignment="1">
      <alignment wrapText="1"/>
    </xf>
    <xf numFmtId="0" fontId="11" fillId="0" borderId="30" xfId="0" applyFont="1" applyBorder="1" applyAlignment="1">
      <alignment horizontal="center" wrapText="1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 wrapText="1"/>
    </xf>
    <xf numFmtId="166" fontId="7" fillId="0" borderId="32" xfId="0" applyNumberFormat="1" applyFont="1" applyBorder="1"/>
    <xf numFmtId="165" fontId="7" fillId="2" borderId="26" xfId="0" applyNumberFormat="1" applyFont="1" applyFill="1" applyBorder="1"/>
    <xf numFmtId="0" fontId="7" fillId="0" borderId="33" xfId="0" applyFont="1" applyFill="1" applyBorder="1"/>
    <xf numFmtId="165" fontId="7" fillId="2" borderId="34" xfId="0" applyNumberFormat="1" applyFont="1" applyFill="1" applyBorder="1"/>
    <xf numFmtId="165" fontId="7" fillId="0" borderId="6" xfId="0" applyNumberFormat="1" applyFont="1" applyBorder="1"/>
    <xf numFmtId="165" fontId="7" fillId="0" borderId="6" xfId="0" applyNumberFormat="1" applyFont="1" applyFill="1" applyBorder="1"/>
    <xf numFmtId="165" fontId="7" fillId="0" borderId="27" xfId="0" applyNumberFormat="1" applyFont="1" applyBorder="1"/>
    <xf numFmtId="165" fontId="7" fillId="0" borderId="27" xfId="0" applyNumberFormat="1" applyFont="1" applyFill="1" applyBorder="1"/>
    <xf numFmtId="165" fontId="7" fillId="0" borderId="21" xfId="0" applyNumberFormat="1" applyFont="1" applyFill="1" applyBorder="1"/>
    <xf numFmtId="4" fontId="7" fillId="0" borderId="14" xfId="0" applyNumberFormat="1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0" fillId="0" borderId="0" xfId="0"/>
    <xf numFmtId="0" fontId="0" fillId="0" borderId="0" xfId="0" applyFill="1"/>
    <xf numFmtId="43" fontId="0" fillId="0" borderId="0" xfId="0" applyNumberFormat="1"/>
    <xf numFmtId="0" fontId="1" fillId="0" borderId="0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4" borderId="2" xfId="0" applyFont="1" applyFill="1" applyBorder="1"/>
    <xf numFmtId="0" fontId="24" fillId="4" borderId="2" xfId="0" applyFont="1" applyFill="1" applyBorder="1"/>
    <xf numFmtId="0" fontId="7" fillId="4" borderId="5" xfId="0" applyFont="1" applyFill="1" applyBorder="1"/>
    <xf numFmtId="0" fontId="7" fillId="4" borderId="14" xfId="0" applyFont="1" applyFill="1" applyBorder="1"/>
    <xf numFmtId="0" fontId="13" fillId="4" borderId="23" xfId="0" applyFont="1" applyFill="1" applyBorder="1" applyAlignment="1">
      <alignment wrapText="1"/>
    </xf>
    <xf numFmtId="0" fontId="8" fillId="4" borderId="8" xfId="0" applyFont="1" applyFill="1" applyBorder="1" applyAlignment="1"/>
    <xf numFmtId="0" fontId="7" fillId="4" borderId="7" xfId="0" applyFont="1" applyFill="1" applyBorder="1"/>
    <xf numFmtId="165" fontId="8" fillId="4" borderId="23" xfId="0" applyNumberFormat="1" applyFont="1" applyFill="1" applyBorder="1" applyAlignment="1">
      <alignment wrapText="1"/>
    </xf>
    <xf numFmtId="0" fontId="26" fillId="3" borderId="43" xfId="0" applyFont="1" applyFill="1" applyBorder="1"/>
    <xf numFmtId="0" fontId="0" fillId="3" borderId="44" xfId="0" applyFill="1" applyBorder="1"/>
    <xf numFmtId="0" fontId="8" fillId="4" borderId="38" xfId="0" applyFont="1" applyFill="1" applyBorder="1" applyAlignment="1"/>
    <xf numFmtId="0" fontId="8" fillId="0" borderId="45" xfId="0" applyFont="1" applyFill="1" applyBorder="1" applyAlignment="1">
      <alignment wrapText="1"/>
    </xf>
    <xf numFmtId="0" fontId="7" fillId="0" borderId="45" xfId="0" applyFont="1" applyBorder="1"/>
    <xf numFmtId="0" fontId="7" fillId="0" borderId="37" xfId="0" applyFont="1" applyBorder="1"/>
    <xf numFmtId="0" fontId="8" fillId="0" borderId="5" xfId="0" applyFont="1" applyBorder="1" applyAlignment="1">
      <alignment horizontal="center" wrapText="1"/>
    </xf>
    <xf numFmtId="165" fontId="7" fillId="0" borderId="5" xfId="0" applyNumberFormat="1" applyFont="1" applyBorder="1"/>
    <xf numFmtId="165" fontId="7" fillId="0" borderId="42" xfId="0" applyNumberFormat="1" applyFont="1" applyBorder="1"/>
    <xf numFmtId="165" fontId="7" fillId="0" borderId="5" xfId="0" applyNumberFormat="1" applyFont="1" applyFill="1" applyBorder="1"/>
    <xf numFmtId="165" fontId="7" fillId="0" borderId="42" xfId="0" applyNumberFormat="1" applyFont="1" applyFill="1" applyBorder="1"/>
    <xf numFmtId="0" fontId="8" fillId="0" borderId="14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7" fillId="0" borderId="45" xfId="0" applyFont="1" applyFill="1" applyBorder="1"/>
    <xf numFmtId="0" fontId="7" fillId="0" borderId="37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0" fillId="3" borderId="35" xfId="0" applyFill="1" applyBorder="1"/>
    <xf numFmtId="0" fontId="8" fillId="0" borderId="7" xfId="0" applyFont="1" applyBorder="1" applyAlignment="1">
      <alignment horizontal="center" wrapText="1"/>
    </xf>
    <xf numFmtId="165" fontId="7" fillId="0" borderId="14" xfId="0" applyNumberFormat="1" applyFont="1" applyBorder="1"/>
    <xf numFmtId="165" fontId="7" fillId="0" borderId="36" xfId="0" applyNumberFormat="1" applyFont="1" applyBorder="1"/>
    <xf numFmtId="165" fontId="7" fillId="0" borderId="14" xfId="0" applyNumberFormat="1" applyFont="1" applyFill="1" applyBorder="1"/>
    <xf numFmtId="165" fontId="7" fillId="0" borderId="36" xfId="0" applyNumberFormat="1" applyFont="1" applyFill="1" applyBorder="1"/>
    <xf numFmtId="165" fontId="11" fillId="0" borderId="14" xfId="0" applyNumberFormat="1" applyFont="1" applyBorder="1"/>
    <xf numFmtId="165" fontId="11" fillId="0" borderId="36" xfId="0" applyNumberFormat="1" applyFont="1" applyBorder="1"/>
    <xf numFmtId="0" fontId="8" fillId="4" borderId="45" xfId="0" applyFont="1" applyFill="1" applyBorder="1"/>
    <xf numFmtId="0" fontId="8" fillId="4" borderId="37" xfId="0" applyFont="1" applyFill="1" applyBorder="1" applyAlignment="1">
      <alignment wrapText="1"/>
    </xf>
    <xf numFmtId="165" fontId="8" fillId="4" borderId="42" xfId="0" applyNumberFormat="1" applyFont="1" applyFill="1" applyBorder="1" applyAlignment="1">
      <alignment wrapText="1"/>
    </xf>
    <xf numFmtId="165" fontId="8" fillId="4" borderId="3" xfId="0" applyNumberFormat="1" applyFont="1" applyFill="1" applyBorder="1" applyAlignment="1">
      <alignment wrapText="1"/>
    </xf>
    <xf numFmtId="165" fontId="8" fillId="4" borderId="41" xfId="0" applyNumberFormat="1" applyFont="1" applyFill="1" applyBorder="1" applyAlignment="1">
      <alignment wrapText="1"/>
    </xf>
    <xf numFmtId="0" fontId="7" fillId="4" borderId="23" xfId="0" applyFont="1" applyFill="1" applyBorder="1" applyAlignment="1">
      <alignment wrapText="1"/>
    </xf>
    <xf numFmtId="0" fontId="26" fillId="4" borderId="45" xfId="0" applyFont="1" applyFill="1" applyBorder="1"/>
    <xf numFmtId="0" fontId="24" fillId="4" borderId="14" xfId="0" applyFont="1" applyFill="1" applyBorder="1"/>
    <xf numFmtId="0" fontId="24" fillId="4" borderId="5" xfId="0" applyFont="1" applyFill="1" applyBorder="1"/>
    <xf numFmtId="0" fontId="24" fillId="4" borderId="7" xfId="0" applyFont="1" applyFill="1" applyBorder="1"/>
    <xf numFmtId="165" fontId="11" fillId="4" borderId="42" xfId="0" applyNumberFormat="1" applyFont="1" applyFill="1" applyBorder="1" applyAlignment="1">
      <alignment wrapText="1"/>
    </xf>
    <xf numFmtId="165" fontId="11" fillId="4" borderId="3" xfId="0" applyNumberFormat="1" applyFont="1" applyFill="1" applyBorder="1" applyAlignment="1">
      <alignment wrapText="1"/>
    </xf>
    <xf numFmtId="165" fontId="11" fillId="4" borderId="41" xfId="0" applyNumberFormat="1" applyFont="1" applyFill="1" applyBorder="1" applyAlignment="1">
      <alignment wrapText="1"/>
    </xf>
    <xf numFmtId="165" fontId="11" fillId="4" borderId="23" xfId="0" applyNumberFormat="1" applyFont="1" applyFill="1" applyBorder="1" applyAlignment="1">
      <alignment wrapText="1"/>
    </xf>
    <xf numFmtId="0" fontId="8" fillId="4" borderId="32" xfId="0" applyFont="1" applyFill="1" applyBorder="1"/>
    <xf numFmtId="0" fontId="10" fillId="4" borderId="2" xfId="0" applyFont="1" applyFill="1" applyBorder="1"/>
    <xf numFmtId="0" fontId="10" fillId="4" borderId="26" xfId="0" applyFont="1" applyFill="1" applyBorder="1"/>
    <xf numFmtId="166" fontId="11" fillId="4" borderId="25" xfId="0" applyNumberFormat="1" applyFont="1" applyFill="1" applyBorder="1" applyAlignment="1">
      <alignment horizontal="left"/>
    </xf>
    <xf numFmtId="0" fontId="10" fillId="4" borderId="10" xfId="0" applyFont="1" applyFill="1" applyBorder="1" applyAlignment="1">
      <alignment wrapText="1"/>
    </xf>
    <xf numFmtId="165" fontId="11" fillId="4" borderId="10" xfId="0" applyNumberFormat="1" applyFont="1" applyFill="1" applyBorder="1" applyAlignment="1"/>
    <xf numFmtId="165" fontId="11" fillId="4" borderId="12" xfId="0" applyNumberFormat="1" applyFont="1" applyFill="1" applyBorder="1" applyAlignment="1"/>
    <xf numFmtId="166" fontId="11" fillId="4" borderId="25" xfId="0" applyNumberFormat="1" applyFont="1" applyFill="1" applyBorder="1" applyAlignment="1">
      <alignment wrapText="1"/>
    </xf>
    <xf numFmtId="165" fontId="7" fillId="0" borderId="47" xfId="0" applyNumberFormat="1" applyFont="1" applyBorder="1"/>
    <xf numFmtId="165" fontId="7" fillId="0" borderId="46" xfId="0" applyNumberFormat="1" applyFont="1" applyBorder="1"/>
    <xf numFmtId="165" fontId="7" fillId="0" borderId="47" xfId="0" applyNumberFormat="1" applyFont="1" applyFill="1" applyBorder="1"/>
    <xf numFmtId="165" fontId="7" fillId="0" borderId="46" xfId="0" applyNumberFormat="1" applyFont="1" applyFill="1" applyBorder="1"/>
    <xf numFmtId="165" fontId="7" fillId="0" borderId="48" xfId="0" applyNumberFormat="1" applyFont="1" applyBorder="1"/>
    <xf numFmtId="165" fontId="7" fillId="0" borderId="49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/>
    <xf numFmtId="0" fontId="16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9" fillId="0" borderId="0" xfId="0" applyNumberFormat="1" applyFont="1" applyFill="1" applyAlignment="1">
      <alignment horizontal="center" vertical="top" wrapText="1"/>
    </xf>
    <xf numFmtId="1" fontId="20" fillId="0" borderId="0" xfId="0" applyNumberFormat="1" applyFont="1" applyFill="1" applyAlignment="1">
      <alignment horizontal="center" vertical="top" wrapText="1"/>
    </xf>
    <xf numFmtId="0" fontId="29" fillId="0" borderId="0" xfId="0" applyFont="1" applyAlignment="1"/>
    <xf numFmtId="0" fontId="8" fillId="4" borderId="39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26" fillId="4" borderId="7" xfId="0" applyFont="1" applyFill="1" applyBorder="1" applyAlignment="1">
      <alignment horizontal="left"/>
    </xf>
    <xf numFmtId="0" fontId="26" fillId="4" borderId="4" xfId="0" applyFont="1" applyFill="1" applyBorder="1" applyAlignment="1">
      <alignment horizontal="left"/>
    </xf>
    <xf numFmtId="0" fontId="26" fillId="4" borderId="5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6" borderId="0" xfId="0" applyFill="1" applyAlignment="1">
      <alignment horizontal="left" vertical="top" wrapText="1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1" fontId="15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168" fontId="0" fillId="0" borderId="0" xfId="1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167" fontId="7" fillId="0" borderId="0" xfId="0" applyNumberFormat="1" applyFont="1" applyAlignment="1">
      <alignment horizontal="centerContinuous"/>
    </xf>
    <xf numFmtId="166" fontId="7" fillId="0" borderId="0" xfId="0" applyNumberFormat="1" applyFont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28" fillId="0" borderId="24" xfId="0" applyFont="1" applyBorder="1" applyAlignment="1">
      <alignment horizontal="centerContinuous"/>
    </xf>
    <xf numFmtId="0" fontId="23" fillId="0" borderId="0" xfId="0" applyFont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8" fillId="0" borderId="20" xfId="0" applyFont="1" applyBorder="1" applyAlignment="1">
      <alignment horizontal="centerContinuous"/>
    </xf>
    <xf numFmtId="0" fontId="13" fillId="5" borderId="0" xfId="0" applyFont="1" applyFill="1" applyAlignment="1">
      <alignment horizontal="centerContinuous"/>
    </xf>
    <xf numFmtId="0" fontId="23" fillId="5" borderId="0" xfId="0" applyFont="1" applyFill="1" applyAlignment="1">
      <alignment horizontal="centerContinuous"/>
    </xf>
  </cellXfs>
  <cellStyles count="13">
    <cellStyle name="Comma" xfId="1" builtinId="3"/>
    <cellStyle name="Comma 2" xfId="2"/>
    <cellStyle name="Comma 2 2" xfId="3"/>
    <cellStyle name="Comma 2 3" xfId="4"/>
    <cellStyle name="Comma 3" xfId="5"/>
    <cellStyle name="Comma 4" xfId="6"/>
    <cellStyle name="Hyperlink" xfId="7" builtinId="8"/>
    <cellStyle name="Normal" xfId="0" builtinId="0"/>
    <cellStyle name="Normal 2" xfId="8"/>
    <cellStyle name="Normal 2 2" xfId="9"/>
    <cellStyle name="Normal 3" xfId="10"/>
    <cellStyle name="Normal 3 2" xfId="12"/>
    <cellStyle name="Percent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7"/>
  <sheetViews>
    <sheetView showGridLines="0" tabSelected="1" zoomScale="60" zoomScaleNormal="60" workbookViewId="0">
      <selection activeCell="A2" sqref="A2"/>
    </sheetView>
  </sheetViews>
  <sheetFormatPr defaultRowHeight="12.75"/>
  <cols>
    <col min="1" max="1" width="35.140625" style="119" customWidth="1"/>
    <col min="2" max="2" width="7.5703125" style="119" customWidth="1"/>
    <col min="3" max="3" width="25.42578125" style="119" customWidth="1"/>
    <col min="4" max="4" width="24.7109375" style="119" customWidth="1"/>
    <col min="5" max="5" width="21.140625" style="119" customWidth="1"/>
    <col min="6" max="6" width="22.140625" style="119" customWidth="1"/>
    <col min="7" max="7" width="24.28515625" style="119" customWidth="1"/>
    <col min="8" max="8" width="1" style="119" customWidth="1"/>
    <col min="9" max="9" width="9.140625" style="119"/>
    <col min="10" max="10" width="22.42578125" style="119" customWidth="1"/>
    <col min="11" max="16384" width="9.140625" style="119"/>
  </cols>
  <sheetData>
    <row r="1" spans="1:239" ht="18" customHeight="1">
      <c r="A1" s="209" t="s">
        <v>17</v>
      </c>
      <c r="B1" s="209"/>
      <c r="C1" s="209"/>
      <c r="D1" s="209"/>
      <c r="E1" s="209"/>
      <c r="F1" s="209"/>
      <c r="G1" s="209"/>
    </row>
    <row r="2" spans="1:239" ht="18" customHeight="1">
      <c r="A2" s="209" t="s">
        <v>77</v>
      </c>
      <c r="B2" s="209"/>
      <c r="C2" s="209"/>
      <c r="D2" s="209"/>
      <c r="E2" s="209"/>
      <c r="F2" s="209"/>
      <c r="G2" s="209"/>
      <c r="H2" s="116"/>
    </row>
    <row r="3" spans="1:239" ht="24" customHeight="1">
      <c r="A3" s="210" t="s">
        <v>109</v>
      </c>
      <c r="B3" s="210"/>
      <c r="C3" s="210"/>
      <c r="D3" s="210"/>
      <c r="E3" s="210"/>
      <c r="F3" s="210"/>
      <c r="G3" s="210"/>
      <c r="H3" s="116"/>
    </row>
    <row r="4" spans="1:239" ht="18" customHeight="1">
      <c r="A4" s="211" t="s">
        <v>115</v>
      </c>
      <c r="B4" s="211"/>
      <c r="C4" s="211"/>
      <c r="D4" s="211"/>
      <c r="E4" s="211"/>
      <c r="F4" s="211"/>
      <c r="G4" s="211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</row>
    <row r="5" spans="1:239" ht="18" customHeight="1">
      <c r="A5" s="211"/>
      <c r="B5" s="211"/>
      <c r="C5" s="211"/>
      <c r="D5" s="211"/>
      <c r="E5" s="211"/>
      <c r="F5" s="211"/>
      <c r="G5" s="211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</row>
    <row r="6" spans="1:239" ht="18" customHeight="1" thickBot="1">
      <c r="A6" s="5"/>
      <c r="B6" s="5"/>
      <c r="C6" s="5"/>
      <c r="D6" s="5"/>
      <c r="E6" s="5"/>
      <c r="F6" s="5"/>
      <c r="G6" s="5"/>
    </row>
    <row r="7" spans="1:239" ht="68.099999999999994" customHeight="1">
      <c r="A7" s="102" t="s">
        <v>78</v>
      </c>
      <c r="B7" s="103" t="s">
        <v>13</v>
      </c>
      <c r="C7" s="103" t="s">
        <v>79</v>
      </c>
      <c r="D7" s="103" t="s">
        <v>80</v>
      </c>
      <c r="E7" s="104" t="s">
        <v>81</v>
      </c>
      <c r="F7" s="103" t="s">
        <v>82</v>
      </c>
      <c r="G7" s="105" t="s">
        <v>26</v>
      </c>
      <c r="H7" s="5"/>
    </row>
    <row r="8" spans="1:239" s="25" customFormat="1" ht="20.100000000000001" customHeight="1">
      <c r="A8" s="173" t="s">
        <v>0</v>
      </c>
      <c r="B8" s="174"/>
      <c r="C8" s="174"/>
      <c r="D8" s="174"/>
      <c r="E8" s="174"/>
      <c r="F8" s="174"/>
      <c r="G8" s="175"/>
      <c r="H8" s="119"/>
    </row>
    <row r="9" spans="1:239" s="25" customFormat="1" ht="15.75" customHeight="1">
      <c r="A9" s="106" t="s">
        <v>1</v>
      </c>
      <c r="B9" s="26" t="s">
        <v>6</v>
      </c>
      <c r="C9" s="27">
        <f>SUM('Eastern Florida:Valencia'!C12)</f>
        <v>4723150.83</v>
      </c>
      <c r="D9" s="27">
        <f>SUM('Eastern Florida:Valencia'!D12)</f>
        <v>50431.31</v>
      </c>
      <c r="E9" s="27">
        <f>SUM('Eastern Florida:Valencia'!E12)</f>
        <v>665151.03</v>
      </c>
      <c r="F9" s="27">
        <f>SUM('Eastern Florida:Valencia'!F12)</f>
        <v>779856.28999999992</v>
      </c>
      <c r="G9" s="107">
        <f t="shared" ref="G9:G14" si="0">SUM(C9:F9)</f>
        <v>6218589.46</v>
      </c>
      <c r="H9" s="28"/>
      <c r="J9" s="72"/>
    </row>
    <row r="10" spans="1:239" s="25" customFormat="1" ht="15.75" customHeight="1">
      <c r="A10" s="106" t="s">
        <v>2</v>
      </c>
      <c r="B10" s="26" t="s">
        <v>7</v>
      </c>
      <c r="C10" s="27">
        <f>SUM('Eastern Florida:Valencia'!C13)</f>
        <v>10055419.729999999</v>
      </c>
      <c r="D10" s="27">
        <f>SUM('Eastern Florida:Valencia'!D13)</f>
        <v>252262.31</v>
      </c>
      <c r="E10" s="27">
        <f>SUM('Eastern Florida:Valencia'!E13)</f>
        <v>1577880.3099999998</v>
      </c>
      <c r="F10" s="27">
        <f>SUM('Eastern Florida:Valencia'!F13)</f>
        <v>1538926.6799999997</v>
      </c>
      <c r="G10" s="107">
        <f t="shared" si="0"/>
        <v>13424489.029999999</v>
      </c>
      <c r="H10" s="29"/>
      <c r="J10" s="72"/>
    </row>
    <row r="11" spans="1:239" s="25" customFormat="1" ht="15.75" customHeight="1">
      <c r="A11" s="106" t="s">
        <v>3</v>
      </c>
      <c r="B11" s="26" t="s">
        <v>8</v>
      </c>
      <c r="C11" s="27">
        <f>SUM('Eastern Florida:Valencia'!C14)</f>
        <v>805345.27999999991</v>
      </c>
      <c r="D11" s="27">
        <f>SUM('Eastern Florida:Valencia'!D14)</f>
        <v>137401.5</v>
      </c>
      <c r="E11" s="27">
        <f>SUM('Eastern Florida:Valencia'!E14)</f>
        <v>424103.77</v>
      </c>
      <c r="F11" s="27">
        <f>SUM('Eastern Florida:Valencia'!F14)</f>
        <v>1843508.5</v>
      </c>
      <c r="G11" s="107">
        <f t="shared" si="0"/>
        <v>3210359.05</v>
      </c>
      <c r="H11" s="29"/>
      <c r="J11" s="72"/>
    </row>
    <row r="12" spans="1:239" s="25" customFormat="1" ht="15.75" customHeight="1">
      <c r="A12" s="106" t="s">
        <v>4</v>
      </c>
      <c r="B12" s="26" t="s">
        <v>9</v>
      </c>
      <c r="C12" s="27">
        <f>SUM('Eastern Florida:Valencia'!C15)</f>
        <v>68988</v>
      </c>
      <c r="D12" s="27">
        <f>SUM('Eastern Florida:Valencia'!D15)</f>
        <v>0</v>
      </c>
      <c r="E12" s="27">
        <f>SUM('Eastern Florida:Valencia'!E15)</f>
        <v>22207.5</v>
      </c>
      <c r="F12" s="27">
        <f>SUM('Eastern Florida:Valencia'!F15)</f>
        <v>235836</v>
      </c>
      <c r="G12" s="107">
        <f t="shared" si="0"/>
        <v>327031.5</v>
      </c>
      <c r="H12" s="29"/>
      <c r="J12" s="72"/>
    </row>
    <row r="13" spans="1:239" s="25" customFormat="1" ht="15.75" customHeight="1">
      <c r="A13" s="106" t="s">
        <v>5</v>
      </c>
      <c r="B13" s="26" t="s">
        <v>10</v>
      </c>
      <c r="C13" s="27">
        <f>SUM('Eastern Florida:Valencia'!C16)</f>
        <v>13909872.370000001</v>
      </c>
      <c r="D13" s="27">
        <f>SUM('Eastern Florida:Valencia'!D16)</f>
        <v>958815</v>
      </c>
      <c r="E13" s="27">
        <f>SUM('Eastern Florida:Valencia'!E16)</f>
        <v>2053609.9500000002</v>
      </c>
      <c r="F13" s="27">
        <f>SUM('Eastern Florida:Valencia'!F16)</f>
        <v>5367990.4099999992</v>
      </c>
      <c r="G13" s="107">
        <f t="shared" si="0"/>
        <v>22290287.73</v>
      </c>
      <c r="H13" s="29"/>
      <c r="J13" s="72"/>
    </row>
    <row r="14" spans="1:239" s="25" customFormat="1" ht="15.75" customHeight="1" thickBot="1">
      <c r="A14" s="108" t="s">
        <v>15</v>
      </c>
      <c r="B14" s="91" t="s">
        <v>16</v>
      </c>
      <c r="C14" s="27">
        <f>SUM('Eastern Florida:Valencia'!C17)</f>
        <v>38863.82</v>
      </c>
      <c r="D14" s="27">
        <f>SUM('Eastern Florida:Valencia'!D17)</f>
        <v>35645.449999999997</v>
      </c>
      <c r="E14" s="27">
        <f>SUM('Eastern Florida:Valencia'!E17)</f>
        <v>203920.19</v>
      </c>
      <c r="F14" s="27">
        <f>SUM('Eastern Florida:Valencia'!F17)</f>
        <v>44753.31</v>
      </c>
      <c r="G14" s="109">
        <f t="shared" si="0"/>
        <v>323182.76999999996</v>
      </c>
      <c r="H14" s="29"/>
      <c r="J14" s="72"/>
    </row>
    <row r="15" spans="1:239" s="25" customFormat="1" ht="20.100000000000001" customHeight="1" thickBot="1">
      <c r="A15" s="176" t="s">
        <v>83</v>
      </c>
      <c r="B15" s="177"/>
      <c r="C15" s="178">
        <f>SUM(C9:C14)</f>
        <v>29601640.030000001</v>
      </c>
      <c r="D15" s="178">
        <f>SUM(D9:D14)</f>
        <v>1434555.57</v>
      </c>
      <c r="E15" s="178">
        <f>SUM(E9:E14)</f>
        <v>4946872.7500000009</v>
      </c>
      <c r="F15" s="178">
        <f>SUM(F9:F14)</f>
        <v>9810871.1899999995</v>
      </c>
      <c r="G15" s="179">
        <f>SUM(G9:G14)</f>
        <v>45793939.539999999</v>
      </c>
      <c r="H15" s="28"/>
      <c r="J15" s="73"/>
    </row>
    <row r="16" spans="1:239">
      <c r="A16" s="32"/>
      <c r="B16" s="13"/>
      <c r="C16" s="13"/>
      <c r="D16" s="13"/>
      <c r="E16" s="13"/>
      <c r="F16" s="13"/>
      <c r="G16" s="13"/>
    </row>
    <row r="17" spans="1:8">
      <c r="A17" s="13" t="s">
        <v>11</v>
      </c>
      <c r="B17" s="13"/>
      <c r="C17" s="13"/>
      <c r="D17" s="13"/>
      <c r="E17" s="13"/>
      <c r="F17" s="13"/>
      <c r="G17" s="31"/>
      <c r="H17" s="33"/>
    </row>
    <row r="18" spans="1:8">
      <c r="A18" s="13"/>
      <c r="B18" s="13"/>
      <c r="C18" s="94"/>
      <c r="D18" s="13"/>
      <c r="E18" s="13"/>
      <c r="F18" s="13"/>
      <c r="G18" s="32"/>
      <c r="H18" s="33"/>
    </row>
    <row r="19" spans="1:8">
      <c r="A19" s="24"/>
      <c r="B19" s="13"/>
      <c r="C19" s="93"/>
      <c r="D19" s="34"/>
      <c r="E19" s="13"/>
      <c r="F19" s="13"/>
      <c r="G19" s="30"/>
      <c r="H19" s="33"/>
    </row>
    <row r="20" spans="1:8" ht="18">
      <c r="A20" s="190" t="s">
        <v>17</v>
      </c>
      <c r="B20" s="190"/>
      <c r="C20" s="190"/>
      <c r="D20" s="190"/>
      <c r="E20" s="190"/>
      <c r="F20" s="190"/>
      <c r="G20" s="190"/>
      <c r="H20" s="33"/>
    </row>
    <row r="21" spans="1:8" ht="18">
      <c r="A21" s="190" t="s">
        <v>77</v>
      </c>
      <c r="B21" s="190"/>
      <c r="C21" s="190"/>
      <c r="D21" s="190"/>
      <c r="E21" s="190"/>
      <c r="F21" s="190"/>
      <c r="G21" s="190"/>
      <c r="H21" s="33"/>
    </row>
    <row r="22" spans="1:8" ht="23.25">
      <c r="A22" s="192" t="s">
        <v>110</v>
      </c>
      <c r="B22" s="192"/>
      <c r="C22" s="192"/>
      <c r="D22" s="192"/>
      <c r="E22" s="192"/>
      <c r="F22" s="192"/>
      <c r="G22" s="192"/>
      <c r="H22" s="192"/>
    </row>
    <row r="23" spans="1:8" ht="18.75">
      <c r="A23" s="191" t="str">
        <f>A4</f>
        <v>Fiscal Year:   July 1, 2014 Through June 30, 2015</v>
      </c>
      <c r="B23" s="191"/>
      <c r="C23" s="191"/>
      <c r="D23" s="191"/>
      <c r="E23" s="191"/>
      <c r="F23" s="191"/>
      <c r="G23" s="191"/>
    </row>
    <row r="24" spans="1:8" ht="18.75">
      <c r="A24" s="191"/>
      <c r="B24" s="191"/>
      <c r="C24" s="191"/>
      <c r="D24" s="191"/>
      <c r="E24" s="191"/>
      <c r="F24" s="191"/>
      <c r="G24" s="191"/>
    </row>
    <row r="25" spans="1:8" ht="15.75" thickBot="1">
      <c r="A25" s="5"/>
      <c r="B25" s="5"/>
      <c r="C25" s="5"/>
      <c r="D25" s="5"/>
      <c r="E25" s="5"/>
      <c r="F25" s="5"/>
      <c r="G25" s="5"/>
    </row>
    <row r="26" spans="1:8" ht="68.099999999999994" customHeight="1">
      <c r="A26" s="102" t="s">
        <v>78</v>
      </c>
      <c r="B26" s="103" t="s">
        <v>13</v>
      </c>
      <c r="C26" s="103" t="s">
        <v>79</v>
      </c>
      <c r="D26" s="103" t="s">
        <v>80</v>
      </c>
      <c r="E26" s="104" t="s">
        <v>81</v>
      </c>
      <c r="F26" s="103" t="s">
        <v>82</v>
      </c>
      <c r="G26" s="105" t="s">
        <v>26</v>
      </c>
    </row>
    <row r="27" spans="1:8" ht="18">
      <c r="A27" s="173" t="s">
        <v>0</v>
      </c>
      <c r="B27" s="174"/>
      <c r="C27" s="174"/>
      <c r="D27" s="174"/>
      <c r="E27" s="174"/>
      <c r="F27" s="174"/>
      <c r="G27" s="175"/>
    </row>
    <row r="28" spans="1:8" ht="15.75" customHeight="1">
      <c r="A28" s="106" t="s">
        <v>1</v>
      </c>
      <c r="B28" s="26" t="s">
        <v>6</v>
      </c>
      <c r="C28" s="27">
        <f>SUM('Eastern Florida:Valencia'!C26)</f>
        <v>13100</v>
      </c>
      <c r="D28" s="27">
        <f>SUM('Eastern Florida:Valencia'!D26)</f>
        <v>51508.57</v>
      </c>
      <c r="E28" s="27">
        <f>SUM('Eastern Florida:Valencia'!E26)</f>
        <v>51533.37</v>
      </c>
      <c r="F28" s="27">
        <f>SUM('Eastern Florida:Valencia'!F26)</f>
        <v>149232.78</v>
      </c>
      <c r="G28" s="107">
        <f t="shared" ref="G28:G33" si="1">SUM(C28:F28)</f>
        <v>265374.71999999997</v>
      </c>
    </row>
    <row r="29" spans="1:8" ht="15.75" customHeight="1">
      <c r="A29" s="106" t="s">
        <v>2</v>
      </c>
      <c r="B29" s="26" t="s">
        <v>7</v>
      </c>
      <c r="C29" s="27">
        <f>SUM('Eastern Florida:Valencia'!C27)</f>
        <v>10730</v>
      </c>
      <c r="D29" s="27">
        <f>SUM('Eastern Florida:Valencia'!D27)</f>
        <v>7290</v>
      </c>
      <c r="E29" s="27">
        <f>SUM('Eastern Florida:Valencia'!E27)</f>
        <v>194026.69</v>
      </c>
      <c r="F29" s="27">
        <f>SUM('Eastern Florida:Valencia'!F27)</f>
        <v>339220.1</v>
      </c>
      <c r="G29" s="107">
        <f t="shared" si="1"/>
        <v>551266.79</v>
      </c>
    </row>
    <row r="30" spans="1:8" ht="15.75" customHeight="1">
      <c r="A30" s="106" t="s">
        <v>3</v>
      </c>
      <c r="B30" s="26" t="s">
        <v>8</v>
      </c>
      <c r="C30" s="27">
        <f>SUM('Eastern Florida:Valencia'!C28)</f>
        <v>66202.709999999992</v>
      </c>
      <c r="D30" s="27">
        <f>SUM('Eastern Florida:Valencia'!D28)</f>
        <v>8852.25</v>
      </c>
      <c r="E30" s="27">
        <f>SUM('Eastern Florida:Valencia'!E28)</f>
        <v>301338</v>
      </c>
      <c r="F30" s="27">
        <f>SUM('Eastern Florida:Valencia'!F28)</f>
        <v>189352.71</v>
      </c>
      <c r="G30" s="107">
        <f t="shared" si="1"/>
        <v>565745.66999999993</v>
      </c>
    </row>
    <row r="31" spans="1:8" ht="15.75" customHeight="1">
      <c r="A31" s="106" t="s">
        <v>4</v>
      </c>
      <c r="B31" s="26" t="s">
        <v>9</v>
      </c>
      <c r="C31" s="27">
        <f>SUM('Eastern Florida:Valencia'!C29)</f>
        <v>0</v>
      </c>
      <c r="D31" s="27">
        <f>SUM('Eastern Florida:Valencia'!D29)</f>
        <v>0</v>
      </c>
      <c r="E31" s="27">
        <f>SUM('Eastern Florida:Valencia'!E29)</f>
        <v>21193.919999999998</v>
      </c>
      <c r="F31" s="27">
        <f>SUM('Eastern Florida:Valencia'!F29)</f>
        <v>61749.85</v>
      </c>
      <c r="G31" s="107">
        <f t="shared" si="1"/>
        <v>82943.76999999999</v>
      </c>
    </row>
    <row r="32" spans="1:8" ht="15.75" customHeight="1">
      <c r="A32" s="106" t="s">
        <v>5</v>
      </c>
      <c r="B32" s="26" t="s">
        <v>10</v>
      </c>
      <c r="C32" s="27">
        <f>SUM('Eastern Florida:Valencia'!C30)</f>
        <v>492251</v>
      </c>
      <c r="D32" s="27">
        <f>SUM('Eastern Florida:Valencia'!D30)</f>
        <v>624230.99</v>
      </c>
      <c r="E32" s="27">
        <f>SUM('Eastern Florida:Valencia'!E30)</f>
        <v>3349244.0799999996</v>
      </c>
      <c r="F32" s="27">
        <f>SUM('Eastern Florida:Valencia'!F30)</f>
        <v>3354953.67</v>
      </c>
      <c r="G32" s="107">
        <f t="shared" si="1"/>
        <v>7820679.7399999993</v>
      </c>
    </row>
    <row r="33" spans="1:7" ht="15.75" customHeight="1" thickBot="1">
      <c r="A33" s="108" t="s">
        <v>15</v>
      </c>
      <c r="B33" s="91" t="s">
        <v>16</v>
      </c>
      <c r="C33" s="27">
        <f>SUM('Eastern Florida:Valencia'!C31)</f>
        <v>3375</v>
      </c>
      <c r="D33" s="27">
        <f>SUM('Eastern Florida:Valencia'!D31)</f>
        <v>15546.12</v>
      </c>
      <c r="E33" s="27">
        <f>SUM('Eastern Florida:Valencia'!E31)</f>
        <v>5583.9</v>
      </c>
      <c r="F33" s="27">
        <f>SUM('Eastern Florida:Valencia'!F31)</f>
        <v>13594.52</v>
      </c>
      <c r="G33" s="109">
        <f t="shared" si="1"/>
        <v>38099.540000000008</v>
      </c>
    </row>
    <row r="34" spans="1:7" ht="20.100000000000001" customHeight="1" thickBot="1">
      <c r="A34" s="180" t="s">
        <v>83</v>
      </c>
      <c r="B34" s="177"/>
      <c r="C34" s="178">
        <f>SUM(C28:C33)</f>
        <v>585658.71</v>
      </c>
      <c r="D34" s="178">
        <f>SUM(D28:D33)</f>
        <v>707427.93</v>
      </c>
      <c r="E34" s="178">
        <f>SUM(E28:E33)</f>
        <v>3922919.9599999995</v>
      </c>
      <c r="F34" s="178">
        <f>SUM(F28:F33)</f>
        <v>4108103.63</v>
      </c>
      <c r="G34" s="179">
        <f>SUM(G28:G33)</f>
        <v>9324110.2299999986</v>
      </c>
    </row>
    <row r="35" spans="1:7">
      <c r="A35" s="32"/>
      <c r="B35" s="13"/>
      <c r="C35" s="13"/>
      <c r="D35" s="13"/>
      <c r="E35" s="13"/>
      <c r="F35" s="13"/>
      <c r="G35" s="13"/>
    </row>
    <row r="36" spans="1:7">
      <c r="A36" s="13" t="s">
        <v>11</v>
      </c>
      <c r="B36" s="13"/>
      <c r="C36" s="13"/>
      <c r="D36" s="13"/>
      <c r="E36" s="13"/>
      <c r="F36" s="13"/>
      <c r="G36" s="31"/>
    </row>
    <row r="37" spans="1:7">
      <c r="A37" s="13"/>
      <c r="B37" s="13"/>
      <c r="C37" s="13"/>
      <c r="D37" s="13"/>
      <c r="E37" s="13"/>
      <c r="F37" s="13"/>
      <c r="G37" s="32"/>
    </row>
  </sheetData>
  <printOptions horizontalCentered="1"/>
  <pageMargins left="0.75" right="0.75" top="1" bottom="1" header="0.3" footer="0.55000000000000004"/>
  <pageSetup scale="65" orientation="landscape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35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17"/>
      <c r="M12" s="17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17"/>
      <c r="M13" s="17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17"/>
      <c r="M14" s="17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17"/>
      <c r="M15" s="17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11556.12</v>
      </c>
      <c r="E16" s="140">
        <v>7705</v>
      </c>
      <c r="F16" s="140">
        <v>45993.89</v>
      </c>
      <c r="G16" s="153">
        <f t="shared" si="0"/>
        <v>65255.01</v>
      </c>
      <c r="H16" s="20"/>
      <c r="I16" s="6"/>
      <c r="L16" s="17"/>
      <c r="M16" s="17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11556.12</v>
      </c>
      <c r="E18" s="162">
        <f>SUM(E12:E17)</f>
        <v>7705</v>
      </c>
      <c r="F18" s="163">
        <f>SUM(F12:F17)</f>
        <v>45993.89</v>
      </c>
      <c r="G18" s="132">
        <f>SUM(G12:G17)</f>
        <v>65255.01</v>
      </c>
      <c r="H18" s="15"/>
      <c r="L18" s="18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17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17"/>
    </row>
    <row r="21" spans="1:17" ht="15" customHeight="1">
      <c r="B21" s="19"/>
      <c r="C21" s="19"/>
      <c r="D21" s="19"/>
      <c r="E21" s="19"/>
      <c r="F21" s="19"/>
      <c r="G21" s="19"/>
      <c r="H21" s="20"/>
      <c r="L21" s="17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18"/>
      <c r="M25" s="18"/>
      <c r="N25" s="18"/>
      <c r="O25" s="18"/>
      <c r="P25" s="18"/>
      <c r="Q25" s="18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18"/>
      <c r="M26" s="18"/>
      <c r="N26" s="18"/>
      <c r="O26" s="18"/>
      <c r="P26" s="18"/>
      <c r="Q26" s="18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18"/>
      <c r="M27" s="18"/>
      <c r="N27" s="18"/>
      <c r="O27" s="18"/>
      <c r="P27" s="18"/>
      <c r="Q27" s="18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18"/>
      <c r="M28" s="18"/>
      <c r="N28" s="18"/>
      <c r="O28" s="18"/>
      <c r="P28" s="18"/>
      <c r="Q28" s="18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18"/>
      <c r="M29" s="18"/>
      <c r="N29" s="18"/>
      <c r="O29" s="18"/>
      <c r="P29" s="18"/>
      <c r="Q29" s="18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4.570312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36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17"/>
      <c r="M12" s="17"/>
    </row>
    <row r="13" spans="1:13" ht="17.100000000000001" customHeight="1">
      <c r="A13" s="137" t="s">
        <v>2</v>
      </c>
      <c r="B13" s="145" t="s">
        <v>7</v>
      </c>
      <c r="C13" s="140">
        <v>194870</v>
      </c>
      <c r="D13" s="140">
        <v>0</v>
      </c>
      <c r="E13" s="140">
        <v>9006.4</v>
      </c>
      <c r="F13" s="140">
        <v>1865.44</v>
      </c>
      <c r="G13" s="153">
        <f t="shared" si="0"/>
        <v>205741.84</v>
      </c>
      <c r="H13" s="19"/>
      <c r="L13" s="17"/>
      <c r="M13" s="17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17"/>
      <c r="M14" s="17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17"/>
      <c r="M15" s="17"/>
    </row>
    <row r="16" spans="1:13" ht="17.100000000000001" customHeight="1">
      <c r="A16" s="137" t="s">
        <v>5</v>
      </c>
      <c r="B16" s="145" t="s">
        <v>10</v>
      </c>
      <c r="C16" s="140">
        <v>4364.13</v>
      </c>
      <c r="D16" s="140"/>
      <c r="E16" s="140">
        <v>13532.76</v>
      </c>
      <c r="F16" s="140">
        <v>1652.63</v>
      </c>
      <c r="G16" s="153">
        <f t="shared" si="0"/>
        <v>19549.52</v>
      </c>
      <c r="H16" s="20"/>
      <c r="I16" s="6"/>
      <c r="L16" s="17"/>
      <c r="M16" s="17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199234.13</v>
      </c>
      <c r="D18" s="162">
        <f>SUM(D12:D17)</f>
        <v>0</v>
      </c>
      <c r="E18" s="162">
        <f>SUM(E12:E17)</f>
        <v>22539.16</v>
      </c>
      <c r="F18" s="163">
        <f>SUM(F12:F17)</f>
        <v>3518.07</v>
      </c>
      <c r="G18" s="132">
        <f>SUM(G12:G17)</f>
        <v>225291.36</v>
      </c>
      <c r="H18" s="15"/>
      <c r="L18" s="18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17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17"/>
    </row>
    <row r="21" spans="1:17" ht="15" customHeight="1">
      <c r="B21" s="19"/>
      <c r="C21" s="19"/>
      <c r="D21" s="19"/>
      <c r="E21" s="19"/>
      <c r="F21" s="19"/>
      <c r="G21" s="19"/>
      <c r="H21" s="20"/>
      <c r="L21" s="17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18"/>
      <c r="M25" s="18"/>
      <c r="N25" s="18"/>
      <c r="O25" s="18"/>
      <c r="P25" s="18"/>
      <c r="Q25" s="18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18"/>
      <c r="M26" s="18"/>
      <c r="N26" s="18"/>
      <c r="O26" s="18"/>
      <c r="P26" s="18"/>
      <c r="Q26" s="18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18"/>
      <c r="M27" s="18"/>
      <c r="N27" s="18"/>
      <c r="O27" s="18"/>
      <c r="P27" s="18"/>
      <c r="Q27" s="18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18"/>
      <c r="M28" s="18"/>
      <c r="N28" s="18"/>
      <c r="O28" s="18"/>
      <c r="P28" s="18"/>
      <c r="Q28" s="18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18"/>
      <c r="M29" s="18"/>
      <c r="N29" s="18"/>
      <c r="O29" s="18"/>
      <c r="P29" s="18"/>
      <c r="Q29" s="18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37</v>
      </c>
      <c r="C5" s="224"/>
      <c r="D5" s="224"/>
      <c r="E5" s="224"/>
      <c r="F5" s="224"/>
      <c r="G5" s="211"/>
      <c r="H5" s="116"/>
      <c r="I5" s="116"/>
    </row>
    <row r="6" spans="1:13" ht="15" customHeight="1">
      <c r="A6" s="216"/>
      <c r="B6" s="225"/>
      <c r="C6" s="226"/>
      <c r="D6" s="225"/>
      <c r="E6" s="225"/>
      <c r="F6" s="225"/>
      <c r="G6" s="225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2">
        <v>0</v>
      </c>
      <c r="D12" s="142">
        <v>0</v>
      </c>
      <c r="E12" s="142">
        <v>0</v>
      </c>
      <c r="F12" s="140">
        <v>5009</v>
      </c>
      <c r="G12" s="153">
        <f t="shared" ref="G12:G17" si="0">SUM(C12:F12)</f>
        <v>5009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26411</v>
      </c>
      <c r="D13" s="142">
        <v>0</v>
      </c>
      <c r="E13" s="142">
        <v>0</v>
      </c>
      <c r="F13" s="140">
        <v>38965</v>
      </c>
      <c r="G13" s="153">
        <f t="shared" si="0"/>
        <v>65376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2">
        <v>0</v>
      </c>
      <c r="D14" s="142">
        <v>0</v>
      </c>
      <c r="E14" s="140">
        <v>13000</v>
      </c>
      <c r="F14" s="140">
        <v>733</v>
      </c>
      <c r="G14" s="153">
        <f t="shared" si="0"/>
        <v>13733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2">
        <v>0</v>
      </c>
      <c r="D15" s="142">
        <v>0</v>
      </c>
      <c r="E15" s="142">
        <v>0</v>
      </c>
      <c r="F15" s="142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87718</v>
      </c>
      <c r="D16" s="140">
        <v>44689</v>
      </c>
      <c r="E16" s="140">
        <v>676</v>
      </c>
      <c r="F16" s="140">
        <v>236811</v>
      </c>
      <c r="G16" s="153">
        <f t="shared" si="0"/>
        <v>369894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114129</v>
      </c>
      <c r="D18" s="162">
        <f>SUM(D12:D17)</f>
        <v>44689</v>
      </c>
      <c r="E18" s="162">
        <f>SUM(E12:E17)</f>
        <v>13676</v>
      </c>
      <c r="F18" s="163">
        <f>SUM(F12:F17)</f>
        <v>281518</v>
      </c>
      <c r="G18" s="132">
        <f>SUM(G12:G17)</f>
        <v>454012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1280</v>
      </c>
      <c r="E26" s="140">
        <v>4241</v>
      </c>
      <c r="F26" s="140">
        <v>0</v>
      </c>
      <c r="G26" s="155">
        <f t="shared" ref="G26:G31" si="1">SUM(C26:F26)</f>
        <v>5521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2965</v>
      </c>
      <c r="E27" s="140">
        <v>70091</v>
      </c>
      <c r="F27" s="140">
        <v>0</v>
      </c>
      <c r="G27" s="155">
        <f t="shared" si="1"/>
        <v>73056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50686</v>
      </c>
      <c r="D28" s="9">
        <v>0</v>
      </c>
      <c r="E28" s="140">
        <v>191534</v>
      </c>
      <c r="F28" s="140">
        <v>0</v>
      </c>
      <c r="G28" s="155">
        <f t="shared" si="1"/>
        <v>242220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245</v>
      </c>
      <c r="F29" s="140">
        <v>0</v>
      </c>
      <c r="G29" s="155">
        <f t="shared" si="1"/>
        <v>245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10146</v>
      </c>
      <c r="D30" s="9">
        <v>8625</v>
      </c>
      <c r="E30" s="140">
        <v>596448</v>
      </c>
      <c r="F30" s="140">
        <v>112302</v>
      </c>
      <c r="G30" s="155">
        <f t="shared" si="1"/>
        <v>727521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117</v>
      </c>
      <c r="F31" s="141">
        <v>0</v>
      </c>
      <c r="G31" s="156">
        <f t="shared" si="1"/>
        <v>117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60832</v>
      </c>
      <c r="D32" s="170">
        <f>SUM(D26:D31)</f>
        <v>12870</v>
      </c>
      <c r="E32" s="170">
        <f>SUM(E26:E31)</f>
        <v>862676</v>
      </c>
      <c r="F32" s="171">
        <f>SUM(F26:F31)</f>
        <v>112302</v>
      </c>
      <c r="G32" s="172">
        <f>SUM(G26:G31)</f>
        <v>1048680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C3" sqref="C3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>
      <c r="A5" s="211" t="s">
        <v>69</v>
      </c>
      <c r="B5" s="227" t="s">
        <v>145</v>
      </c>
      <c r="C5" s="227"/>
      <c r="D5" s="227"/>
      <c r="E5" s="227"/>
      <c r="F5" s="227"/>
      <c r="G5" s="227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882.69</v>
      </c>
      <c r="F14" s="140">
        <v>0</v>
      </c>
      <c r="G14" s="153">
        <f t="shared" si="0"/>
        <v>882.69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0</v>
      </c>
      <c r="E16" s="140">
        <v>17568.96</v>
      </c>
      <c r="F16" s="140">
        <v>11048.63</v>
      </c>
      <c r="G16" s="153">
        <f t="shared" si="0"/>
        <v>28617.589999999997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1360</v>
      </c>
      <c r="E17" s="185">
        <v>0</v>
      </c>
      <c r="F17" s="182">
        <v>1770</v>
      </c>
      <c r="G17" s="154">
        <f t="shared" si="0"/>
        <v>3130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1360</v>
      </c>
      <c r="E18" s="162">
        <f>SUM(E12:E17)</f>
        <v>18451.649999999998</v>
      </c>
      <c r="F18" s="163">
        <f>SUM(F12:F17)</f>
        <v>12818.63</v>
      </c>
      <c r="G18" s="132">
        <f>SUM(G12:G17)</f>
        <v>32630.279999999995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4.140625" style="119" customWidth="1"/>
    <col min="8" max="8" width="5.42578125" style="119" customWidth="1"/>
    <col min="9" max="9" width="1" style="119" customWidth="1"/>
    <col min="10" max="10" width="4.42578125" style="119" customWidth="1"/>
    <col min="11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0.9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39</v>
      </c>
      <c r="C5" s="224"/>
      <c r="D5" s="224"/>
      <c r="E5" s="224"/>
      <c r="F5" s="224"/>
      <c r="G5" s="211"/>
      <c r="H5" s="116"/>
      <c r="I5" s="116"/>
    </row>
    <row r="6" spans="1:13" ht="18" customHeight="1">
      <c r="B6" s="117"/>
      <c r="C6" s="118"/>
      <c r="D6" s="117"/>
      <c r="E6" s="117"/>
      <c r="F6" s="117"/>
      <c r="G6" s="117"/>
      <c r="H6" s="116"/>
      <c r="I6" s="116"/>
    </row>
    <row r="7" spans="1:13" ht="18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18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464</v>
      </c>
      <c r="F12" s="140">
        <v>0</v>
      </c>
      <c r="G12" s="153">
        <f t="shared" ref="G12:G17" si="0">SUM(C12:F12)</f>
        <v>464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58438.78</v>
      </c>
      <c r="D13" s="140">
        <v>0</v>
      </c>
      <c r="E13" s="140">
        <v>1604.48</v>
      </c>
      <c r="F13" s="140">
        <v>5272.34</v>
      </c>
      <c r="G13" s="155">
        <f t="shared" si="0"/>
        <v>65315.600000000006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54815.46</v>
      </c>
      <c r="D14" s="140">
        <v>0</v>
      </c>
      <c r="E14" s="140">
        <v>336.13</v>
      </c>
      <c r="F14" s="140">
        <v>7037.7</v>
      </c>
      <c r="G14" s="155">
        <f t="shared" si="0"/>
        <v>62189.289999999994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1857.5</v>
      </c>
      <c r="F15" s="140">
        <v>0</v>
      </c>
      <c r="G15" s="155">
        <f t="shared" si="0"/>
        <v>1857.5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368774.7</v>
      </c>
      <c r="D16" s="140">
        <v>309473.14</v>
      </c>
      <c r="E16" s="140">
        <v>41192.5</v>
      </c>
      <c r="F16" s="140">
        <v>72642.05</v>
      </c>
      <c r="G16" s="155">
        <f t="shared" si="0"/>
        <v>792082.39000000013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5330</v>
      </c>
      <c r="D17" s="182">
        <v>0</v>
      </c>
      <c r="E17" s="182">
        <v>0</v>
      </c>
      <c r="F17" s="182">
        <v>0</v>
      </c>
      <c r="G17" s="154">
        <f t="shared" si="0"/>
        <v>5330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487358.94</v>
      </c>
      <c r="D18" s="162">
        <f>SUM(D12:D17)</f>
        <v>309473.14</v>
      </c>
      <c r="E18" s="162">
        <f>SUM(E12:E17)</f>
        <v>45454.61</v>
      </c>
      <c r="F18" s="163">
        <f>SUM(F12:F17)</f>
        <v>84952.09</v>
      </c>
      <c r="G18" s="132">
        <f>SUM(G12:G17)</f>
        <v>927238.78000000014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A21" s="1"/>
      <c r="B21" s="20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13100</v>
      </c>
      <c r="D26" s="9">
        <v>6270</v>
      </c>
      <c r="E26" s="140">
        <v>1826.68</v>
      </c>
      <c r="F26" s="140">
        <v>2193.7800000000002</v>
      </c>
      <c r="G26" s="155">
        <f t="shared" ref="G26:G31" si="1">SUM(C26:F26)</f>
        <v>23390.46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10730</v>
      </c>
      <c r="D27" s="9">
        <v>0</v>
      </c>
      <c r="E27" s="140">
        <v>20547.04</v>
      </c>
      <c r="F27" s="140">
        <v>39750</v>
      </c>
      <c r="G27" s="155">
        <f t="shared" si="1"/>
        <v>71027.040000000008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15516.71</v>
      </c>
      <c r="D28" s="9">
        <v>0</v>
      </c>
      <c r="E28" s="140">
        <v>19763.310000000001</v>
      </c>
      <c r="F28" s="140">
        <v>16173.86</v>
      </c>
      <c r="G28" s="155">
        <f t="shared" si="1"/>
        <v>51453.880000000005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2748.92</v>
      </c>
      <c r="F29" s="140">
        <v>0</v>
      </c>
      <c r="G29" s="155">
        <f t="shared" si="1"/>
        <v>2748.92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212002.48</v>
      </c>
      <c r="D30" s="9">
        <v>63039.49</v>
      </c>
      <c r="E30" s="140">
        <v>1809709.58</v>
      </c>
      <c r="F30" s="140">
        <v>986247.39</v>
      </c>
      <c r="G30" s="155">
        <f t="shared" si="1"/>
        <v>3070998.94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3375</v>
      </c>
      <c r="D31" s="10">
        <v>0</v>
      </c>
      <c r="E31" s="141">
        <v>135</v>
      </c>
      <c r="F31" s="141">
        <v>1349.08</v>
      </c>
      <c r="G31" s="156">
        <f t="shared" si="1"/>
        <v>4859.08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254724.19</v>
      </c>
      <c r="D32" s="170">
        <f>SUM(D26:D31)</f>
        <v>69309.489999999991</v>
      </c>
      <c r="E32" s="170">
        <f>SUM(E26:E31)</f>
        <v>1854730.53</v>
      </c>
      <c r="F32" s="171">
        <f>SUM(F26:F31)</f>
        <v>1045714.11</v>
      </c>
      <c r="G32" s="172">
        <f>SUM(G26:G31)</f>
        <v>3224478.32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>
      <c r="A40" s="119" t="s">
        <v>71</v>
      </c>
    </row>
    <row r="41" spans="1:10" ht="15" customHeight="1">
      <c r="A41" s="119" t="s">
        <v>72</v>
      </c>
    </row>
    <row r="42" spans="1:10" ht="16.5" customHeight="1">
      <c r="A42" s="119" t="s">
        <v>73</v>
      </c>
    </row>
    <row r="44" spans="1:10">
      <c r="A44" s="119" t="s">
        <v>74</v>
      </c>
    </row>
    <row r="45" spans="1:10">
      <c r="A45" s="119" t="s">
        <v>75</v>
      </c>
    </row>
    <row r="84" spans="1:1" ht="15">
      <c r="A84" s="5" t="s">
        <v>64</v>
      </c>
    </row>
    <row r="85" spans="1:1" ht="20.100000000000001" hidden="1" customHeight="1">
      <c r="A85" s="11" t="s">
        <v>33</v>
      </c>
    </row>
    <row r="86" spans="1:1" ht="20.100000000000001" hidden="1" customHeight="1">
      <c r="A86" s="11" t="s">
        <v>34</v>
      </c>
    </row>
    <row r="87" spans="1:1" ht="20.100000000000001" hidden="1" customHeight="1">
      <c r="A87" s="11" t="s">
        <v>35</v>
      </c>
    </row>
    <row r="88" spans="1:1" ht="20.100000000000001" hidden="1" customHeight="1">
      <c r="A88" s="11" t="s">
        <v>36</v>
      </c>
    </row>
    <row r="89" spans="1:1" ht="20.100000000000001" hidden="1" customHeight="1">
      <c r="A89" s="11" t="s">
        <v>37</v>
      </c>
    </row>
    <row r="90" spans="1:1" ht="20.100000000000001" hidden="1" customHeight="1">
      <c r="A90" s="11" t="s">
        <v>38</v>
      </c>
    </row>
    <row r="91" spans="1:1" ht="20.100000000000001" hidden="1" customHeight="1">
      <c r="A91" s="11" t="s">
        <v>39</v>
      </c>
    </row>
    <row r="92" spans="1:1" ht="20.100000000000001" hidden="1" customHeight="1">
      <c r="A92" s="11" t="s">
        <v>40</v>
      </c>
    </row>
    <row r="93" spans="1:1" ht="20.100000000000001" hidden="1" customHeight="1">
      <c r="A93" s="11" t="s">
        <v>41</v>
      </c>
    </row>
    <row r="94" spans="1:1" ht="20.100000000000001" hidden="1" customHeight="1">
      <c r="A94" s="11" t="s">
        <v>42</v>
      </c>
    </row>
    <row r="95" spans="1:1" ht="20.100000000000001" hidden="1" customHeight="1">
      <c r="A95" s="11" t="s">
        <v>43</v>
      </c>
    </row>
    <row r="96" spans="1:1" ht="20.100000000000001" hidden="1" customHeight="1">
      <c r="A96" s="11" t="s">
        <v>44</v>
      </c>
    </row>
    <row r="97" spans="1:1" ht="20.100000000000001" hidden="1" customHeight="1">
      <c r="A97" s="11" t="s">
        <v>45</v>
      </c>
    </row>
    <row r="98" spans="1:1" ht="20.100000000000001" hidden="1" customHeight="1">
      <c r="A98" s="11" t="s">
        <v>46</v>
      </c>
    </row>
    <row r="99" spans="1:1" ht="20.100000000000001" hidden="1" customHeight="1">
      <c r="A99" s="11" t="s">
        <v>47</v>
      </c>
    </row>
    <row r="100" spans="1:1" ht="20.100000000000001" hidden="1" customHeight="1">
      <c r="A100" s="11" t="s">
        <v>48</v>
      </c>
    </row>
    <row r="101" spans="1:1" ht="20.100000000000001" hidden="1" customHeight="1">
      <c r="A101" s="11" t="s">
        <v>49</v>
      </c>
    </row>
    <row r="102" spans="1:1" ht="20.100000000000001" hidden="1" customHeight="1">
      <c r="A102" s="11" t="s">
        <v>50</v>
      </c>
    </row>
    <row r="103" spans="1:1" ht="20.100000000000001" hidden="1" customHeight="1">
      <c r="A103" s="11" t="s">
        <v>51</v>
      </c>
    </row>
    <row r="104" spans="1:1" ht="20.100000000000001" hidden="1" customHeight="1">
      <c r="A104" s="11" t="s">
        <v>52</v>
      </c>
    </row>
    <row r="105" spans="1:1" ht="20.100000000000001" hidden="1" customHeight="1">
      <c r="A105" s="11" t="s">
        <v>53</v>
      </c>
    </row>
    <row r="106" spans="1:1" ht="20.100000000000001" hidden="1" customHeight="1">
      <c r="A106" s="12" t="s">
        <v>54</v>
      </c>
    </row>
    <row r="107" spans="1:1" ht="20.100000000000001" hidden="1" customHeight="1">
      <c r="A107" s="12" t="s">
        <v>55</v>
      </c>
    </row>
    <row r="108" spans="1:1" ht="20.100000000000001" hidden="1" customHeight="1">
      <c r="A108" s="12" t="s">
        <v>56</v>
      </c>
    </row>
    <row r="109" spans="1:1" ht="20.100000000000001" hidden="1" customHeight="1">
      <c r="A109" s="12" t="s">
        <v>57</v>
      </c>
    </row>
    <row r="110" spans="1:1" ht="20.100000000000001" hidden="1" customHeight="1">
      <c r="A110" s="12" t="s">
        <v>58</v>
      </c>
    </row>
    <row r="111" spans="1:1" ht="20.100000000000001" hidden="1" customHeight="1">
      <c r="A111" s="12" t="s">
        <v>59</v>
      </c>
    </row>
    <row r="112" spans="1:1" ht="20.100000000000001" hidden="1" customHeight="1">
      <c r="A112" s="12" t="s">
        <v>60</v>
      </c>
    </row>
    <row r="113" ht="12.75" hidden="1" customHeight="1"/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66</v>
      </c>
      <c r="B5" s="224" t="s">
        <v>40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7945</v>
      </c>
      <c r="E13" s="140">
        <v>0</v>
      </c>
      <c r="F13" s="140">
        <v>0</v>
      </c>
      <c r="G13" s="153">
        <f t="shared" si="0"/>
        <v>7945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0</v>
      </c>
      <c r="E16" s="140">
        <v>1415.02</v>
      </c>
      <c r="F16" s="140">
        <v>0</v>
      </c>
      <c r="G16" s="153">
        <f t="shared" si="0"/>
        <v>1415.02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7945</v>
      </c>
      <c r="E18" s="162">
        <f>SUM(E12:E17)</f>
        <v>1415.02</v>
      </c>
      <c r="F18" s="163">
        <f>SUM(F12:F17)</f>
        <v>0</v>
      </c>
      <c r="G18" s="132">
        <f>SUM(G12:G17)</f>
        <v>9360.02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210343.75</v>
      </c>
      <c r="G27" s="155">
        <f t="shared" si="1"/>
        <v>210343.75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210343.75</v>
      </c>
      <c r="G32" s="172">
        <f>SUM(G26:G31)</f>
        <v>210343.75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>
      <c r="A40" s="204" t="s">
        <v>70</v>
      </c>
      <c r="B40" s="204"/>
      <c r="C40" s="204"/>
      <c r="D40" s="204"/>
      <c r="E40" s="204"/>
      <c r="F40" s="204"/>
      <c r="G40" s="204"/>
      <c r="H40" s="204"/>
      <c r="I40" s="204"/>
      <c r="J40" s="204"/>
    </row>
    <row r="41" spans="1:10" ht="15" customHeight="1">
      <c r="A41" s="204"/>
      <c r="B41" s="204"/>
      <c r="C41" s="204"/>
      <c r="D41" s="204"/>
      <c r="E41" s="204"/>
      <c r="F41" s="204"/>
      <c r="G41" s="204"/>
      <c r="H41" s="204"/>
      <c r="I41" s="204"/>
      <c r="J41" s="204"/>
    </row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0.9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41</v>
      </c>
      <c r="C5" s="224"/>
      <c r="D5" s="224"/>
      <c r="E5" s="224"/>
      <c r="F5" s="224"/>
      <c r="G5" s="211"/>
      <c r="H5" s="116"/>
      <c r="I5" s="116"/>
    </row>
    <row r="6" spans="1:13" ht="27" customHeight="1">
      <c r="A6" s="216"/>
      <c r="B6" s="225"/>
      <c r="C6" s="226"/>
      <c r="D6" s="225"/>
      <c r="E6" s="225"/>
      <c r="F6" s="225"/>
      <c r="G6" s="225"/>
      <c r="H6" s="116"/>
      <c r="I6" s="116"/>
    </row>
    <row r="7" spans="1:13" ht="27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2069.8200000000002</v>
      </c>
      <c r="G13" s="153">
        <f t="shared" si="0"/>
        <v>2069.8200000000002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263888.96999999997</v>
      </c>
      <c r="D16" s="140">
        <v>0</v>
      </c>
      <c r="E16" s="140">
        <v>64382.04</v>
      </c>
      <c r="F16" s="140">
        <v>0</v>
      </c>
      <c r="G16" s="153">
        <f t="shared" si="0"/>
        <v>328271.00999999995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31610.45</v>
      </c>
      <c r="E17" s="182">
        <v>0</v>
      </c>
      <c r="F17" s="182">
        <v>0</v>
      </c>
      <c r="G17" s="154">
        <f t="shared" si="0"/>
        <v>31610.45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263888.96999999997</v>
      </c>
      <c r="D18" s="162">
        <f>SUM(D12:D17)</f>
        <v>31610.45</v>
      </c>
      <c r="E18" s="162">
        <f>SUM(E12:E17)</f>
        <v>64382.04</v>
      </c>
      <c r="F18" s="163">
        <f>SUM(F12:F17)</f>
        <v>2069.8200000000002</v>
      </c>
      <c r="G18" s="132">
        <f>SUM(G12:G17)</f>
        <v>361951.27999999997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A21" s="1"/>
      <c r="B21" s="20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2228.5700000000002</v>
      </c>
      <c r="E26" s="140">
        <v>0</v>
      </c>
      <c r="F26" s="140">
        <v>0</v>
      </c>
      <c r="G26" s="155">
        <f t="shared" ref="G26:G31" si="1">SUM(C26:F26)</f>
        <v>2228.5700000000002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70106.02</v>
      </c>
      <c r="F27" s="140">
        <v>0</v>
      </c>
      <c r="G27" s="155">
        <f t="shared" si="1"/>
        <v>70106.02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1194.5899999999999</v>
      </c>
      <c r="F28" s="140">
        <v>11640</v>
      </c>
      <c r="G28" s="155">
        <f t="shared" si="1"/>
        <v>12834.59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98564.82</v>
      </c>
      <c r="F30" s="140">
        <v>128762.84</v>
      </c>
      <c r="G30" s="155">
        <f t="shared" si="1"/>
        <v>227327.66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15546.12</v>
      </c>
      <c r="E31" s="141">
        <v>5331.9</v>
      </c>
      <c r="F31" s="141">
        <v>0</v>
      </c>
      <c r="G31" s="156">
        <f t="shared" si="1"/>
        <v>20878.02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17774.690000000002</v>
      </c>
      <c r="E32" s="170">
        <f>SUM(E26:E31)</f>
        <v>175197.33</v>
      </c>
      <c r="F32" s="171">
        <f>SUM(F26:F31)</f>
        <v>140402.84</v>
      </c>
      <c r="G32" s="172">
        <f>SUM(G26:G31)</f>
        <v>333374.86000000004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>
      <c r="A40" s="13"/>
    </row>
    <row r="41" spans="1:10" ht="15" customHeight="1">
      <c r="A41" s="13"/>
    </row>
    <row r="42" spans="1:10" ht="16.5" customHeight="1">
      <c r="A42" s="13"/>
    </row>
    <row r="43" spans="1:10">
      <c r="A43" s="13"/>
    </row>
    <row r="45" spans="1:10">
      <c r="A45" s="13"/>
    </row>
    <row r="46" spans="1:10">
      <c r="A46" s="13"/>
    </row>
    <row r="47" spans="1:10">
      <c r="A47" s="13"/>
    </row>
    <row r="48" spans="1:10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84" spans="1:1" ht="15">
      <c r="A84" s="5" t="s">
        <v>64</v>
      </c>
    </row>
    <row r="85" spans="1:1" ht="20.100000000000001" hidden="1" customHeight="1">
      <c r="A85" s="11" t="s">
        <v>33</v>
      </c>
    </row>
    <row r="86" spans="1:1" ht="20.100000000000001" hidden="1" customHeight="1">
      <c r="A86" s="11" t="s">
        <v>34</v>
      </c>
    </row>
    <row r="87" spans="1:1" ht="20.100000000000001" hidden="1" customHeight="1">
      <c r="A87" s="11" t="s">
        <v>35</v>
      </c>
    </row>
    <row r="88" spans="1:1" ht="20.100000000000001" hidden="1" customHeight="1">
      <c r="A88" s="11" t="s">
        <v>36</v>
      </c>
    </row>
    <row r="89" spans="1:1" ht="20.100000000000001" hidden="1" customHeight="1">
      <c r="A89" s="11" t="s">
        <v>37</v>
      </c>
    </row>
    <row r="90" spans="1:1" ht="20.100000000000001" hidden="1" customHeight="1">
      <c r="A90" s="11" t="s">
        <v>38</v>
      </c>
    </row>
    <row r="91" spans="1:1" ht="20.100000000000001" hidden="1" customHeight="1">
      <c r="A91" s="11" t="s">
        <v>39</v>
      </c>
    </row>
    <row r="92" spans="1:1" ht="20.100000000000001" hidden="1" customHeight="1">
      <c r="A92" s="11" t="s">
        <v>40</v>
      </c>
    </row>
    <row r="93" spans="1:1" ht="20.100000000000001" hidden="1" customHeight="1">
      <c r="A93" s="11" t="s">
        <v>41</v>
      </c>
    </row>
    <row r="94" spans="1:1" ht="20.100000000000001" hidden="1" customHeight="1">
      <c r="A94" s="11" t="s">
        <v>42</v>
      </c>
    </row>
    <row r="95" spans="1:1" ht="20.100000000000001" hidden="1" customHeight="1">
      <c r="A95" s="11" t="s">
        <v>43</v>
      </c>
    </row>
    <row r="96" spans="1:1" ht="20.100000000000001" hidden="1" customHeight="1">
      <c r="A96" s="11" t="s">
        <v>44</v>
      </c>
    </row>
    <row r="97" spans="1:1" ht="20.100000000000001" hidden="1" customHeight="1">
      <c r="A97" s="11" t="s">
        <v>45</v>
      </c>
    </row>
    <row r="98" spans="1:1" ht="20.100000000000001" hidden="1" customHeight="1">
      <c r="A98" s="11" t="s">
        <v>46</v>
      </c>
    </row>
    <row r="99" spans="1:1" ht="20.100000000000001" hidden="1" customHeight="1">
      <c r="A99" s="11" t="s">
        <v>47</v>
      </c>
    </row>
    <row r="100" spans="1:1" ht="20.100000000000001" hidden="1" customHeight="1">
      <c r="A100" s="11" t="s">
        <v>48</v>
      </c>
    </row>
    <row r="101" spans="1:1" ht="20.100000000000001" hidden="1" customHeight="1">
      <c r="A101" s="11" t="s">
        <v>49</v>
      </c>
    </row>
    <row r="102" spans="1:1" ht="20.100000000000001" hidden="1" customHeight="1">
      <c r="A102" s="11" t="s">
        <v>50</v>
      </c>
    </row>
    <row r="103" spans="1:1" ht="20.100000000000001" hidden="1" customHeight="1">
      <c r="A103" s="11" t="s">
        <v>51</v>
      </c>
    </row>
    <row r="104" spans="1:1" ht="20.100000000000001" hidden="1" customHeight="1">
      <c r="A104" s="11" t="s">
        <v>52</v>
      </c>
    </row>
    <row r="105" spans="1:1" ht="20.100000000000001" hidden="1" customHeight="1">
      <c r="A105" s="11" t="s">
        <v>53</v>
      </c>
    </row>
    <row r="106" spans="1:1" ht="20.100000000000001" hidden="1" customHeight="1">
      <c r="A106" s="12" t="s">
        <v>54</v>
      </c>
    </row>
    <row r="107" spans="1:1" ht="20.100000000000001" hidden="1" customHeight="1">
      <c r="A107" s="12" t="s">
        <v>55</v>
      </c>
    </row>
    <row r="108" spans="1:1" ht="20.100000000000001" hidden="1" customHeight="1">
      <c r="A108" s="12" t="s">
        <v>56</v>
      </c>
    </row>
    <row r="109" spans="1:1" ht="20.100000000000001" hidden="1" customHeight="1">
      <c r="A109" s="12" t="s">
        <v>57</v>
      </c>
    </row>
    <row r="110" spans="1:1" ht="20.100000000000001" hidden="1" customHeight="1">
      <c r="A110" s="12" t="s">
        <v>58</v>
      </c>
    </row>
    <row r="111" spans="1:1" ht="20.100000000000001" hidden="1" customHeight="1">
      <c r="A111" s="12" t="s">
        <v>59</v>
      </c>
    </row>
    <row r="112" spans="1:1" ht="20.100000000000001" hidden="1" customHeight="1">
      <c r="A112" s="12" t="s">
        <v>60</v>
      </c>
    </row>
    <row r="113" ht="12.75" hidden="1" customHeight="1"/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3" sqref="A3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3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42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129025</v>
      </c>
      <c r="D12" s="140">
        <v>3200</v>
      </c>
      <c r="E12" s="140">
        <v>18075</v>
      </c>
      <c r="F12" s="140">
        <v>10784</v>
      </c>
      <c r="G12" s="153">
        <f t="shared" ref="G12:G17" si="0">SUM(C12:F12)</f>
        <v>161084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59070</v>
      </c>
      <c r="D13" s="9">
        <v>0</v>
      </c>
      <c r="E13" s="9">
        <v>0</v>
      </c>
      <c r="F13" s="140">
        <v>3545</v>
      </c>
      <c r="G13" s="153">
        <f t="shared" si="0"/>
        <v>62615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9">
        <v>0</v>
      </c>
      <c r="D14" s="9">
        <v>0</v>
      </c>
      <c r="E14" s="9">
        <v>0</v>
      </c>
      <c r="F14" s="9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9">
        <v>0</v>
      </c>
      <c r="D15" s="9">
        <v>0</v>
      </c>
      <c r="E15" s="9">
        <v>0</v>
      </c>
      <c r="F15" s="140">
        <v>16000</v>
      </c>
      <c r="G15" s="153">
        <f t="shared" si="0"/>
        <v>16000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9">
        <v>0</v>
      </c>
      <c r="D16" s="9">
        <v>0</v>
      </c>
      <c r="E16" s="140">
        <v>20749.41</v>
      </c>
      <c r="F16" s="140">
        <v>13183.9</v>
      </c>
      <c r="G16" s="153">
        <f t="shared" si="0"/>
        <v>33933.31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188095</v>
      </c>
      <c r="D18" s="162">
        <f>SUM(D12:D17)</f>
        <v>3200</v>
      </c>
      <c r="E18" s="162">
        <f>SUM(E12:E17)</f>
        <v>38824.410000000003</v>
      </c>
      <c r="F18" s="163">
        <f>SUM(F12:F17)</f>
        <v>43512.9</v>
      </c>
      <c r="G18" s="132">
        <f>SUM(G12:G17)</f>
        <v>273632.31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30930</v>
      </c>
      <c r="E26" s="140">
        <v>7840</v>
      </c>
      <c r="F26" s="140">
        <v>115522</v>
      </c>
      <c r="G26" s="155">
        <f t="shared" ref="G26:G31" si="1">SUM(C26:F26)</f>
        <v>154292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4325</v>
      </c>
      <c r="E27" s="140">
        <v>28662.65</v>
      </c>
      <c r="F27" s="140">
        <v>56975.35</v>
      </c>
      <c r="G27" s="155">
        <f t="shared" si="1"/>
        <v>89963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9833</v>
      </c>
      <c r="F28" s="140">
        <v>70045</v>
      </c>
      <c r="G28" s="155">
        <f t="shared" si="1"/>
        <v>79878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4696</v>
      </c>
      <c r="G29" s="155">
        <f t="shared" si="1"/>
        <v>4696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502586</v>
      </c>
      <c r="E30" s="140">
        <v>161604.9</v>
      </c>
      <c r="F30" s="140">
        <v>544443.79</v>
      </c>
      <c r="G30" s="155">
        <f t="shared" si="1"/>
        <v>1208634.69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537841</v>
      </c>
      <c r="E32" s="170">
        <f>SUM(E26:E31)</f>
        <v>207940.55</v>
      </c>
      <c r="F32" s="171">
        <f>SUM(F26:F31)</f>
        <v>791682.14</v>
      </c>
      <c r="G32" s="172">
        <f>SUM(G26:G31)</f>
        <v>1537463.69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4.42578125" style="119" customWidth="1"/>
    <col min="4" max="4" width="24.85546875" style="119" customWidth="1"/>
    <col min="5" max="5" width="22.140625" style="119" customWidth="1"/>
    <col min="6" max="6" width="21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43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2">
        <v>0</v>
      </c>
      <c r="D12" s="142">
        <v>0</v>
      </c>
      <c r="E12" s="140">
        <v>449.73</v>
      </c>
      <c r="F12" s="142">
        <v>0</v>
      </c>
      <c r="G12" s="153">
        <f t="shared" ref="G12:G17" si="0">SUM(C12:F12)</f>
        <v>449.73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2">
        <v>0</v>
      </c>
      <c r="D13" s="142">
        <v>0</v>
      </c>
      <c r="E13" s="140">
        <v>14399.28</v>
      </c>
      <c r="F13" s="142">
        <v>0</v>
      </c>
      <c r="G13" s="153">
        <f t="shared" si="0"/>
        <v>14399.28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2">
        <v>0</v>
      </c>
      <c r="D14" s="142">
        <v>0</v>
      </c>
      <c r="E14" s="142">
        <v>0</v>
      </c>
      <c r="F14" s="142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2">
        <v>0</v>
      </c>
      <c r="D15" s="142">
        <v>0</v>
      </c>
      <c r="E15" s="142">
        <v>0</v>
      </c>
      <c r="F15" s="142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64191.39</v>
      </c>
      <c r="D16" s="142">
        <v>0</v>
      </c>
      <c r="E16" s="140">
        <v>51110.57</v>
      </c>
      <c r="F16" s="140">
        <v>6102.6</v>
      </c>
      <c r="G16" s="153">
        <f t="shared" si="0"/>
        <v>121404.56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64191.39</v>
      </c>
      <c r="D18" s="162">
        <f>SUM(D12:D17)</f>
        <v>0</v>
      </c>
      <c r="E18" s="162">
        <f>SUM(E12:E17)</f>
        <v>65959.58</v>
      </c>
      <c r="F18" s="163">
        <f>SUM(F12:F17)</f>
        <v>6102.6</v>
      </c>
      <c r="G18" s="132">
        <f>SUM(G12:G17)</f>
        <v>136253.57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>
      <c r="A41" s="205" t="s">
        <v>76</v>
      </c>
      <c r="B41" s="205"/>
      <c r="C41" s="205"/>
      <c r="D41" s="205"/>
      <c r="E41" s="205"/>
      <c r="F41" s="205"/>
      <c r="G41" s="205"/>
    </row>
    <row r="42" spans="1:10" ht="15" customHeight="1">
      <c r="A42" s="205"/>
      <c r="B42" s="205"/>
      <c r="C42" s="205"/>
      <c r="D42" s="205"/>
      <c r="E42" s="205"/>
      <c r="F42" s="205"/>
      <c r="G42" s="205"/>
    </row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1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44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14534</v>
      </c>
      <c r="F12" s="140">
        <v>0</v>
      </c>
      <c r="G12" s="153">
        <f t="shared" ref="G12:G17" si="0">SUM(C12:F12)</f>
        <v>14534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10410</v>
      </c>
      <c r="E16" s="140">
        <v>35228.1</v>
      </c>
      <c r="F16" s="140">
        <v>17967</v>
      </c>
      <c r="G16" s="153">
        <f t="shared" si="0"/>
        <v>63605.1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26088.91</v>
      </c>
      <c r="D17" s="182">
        <v>0</v>
      </c>
      <c r="E17" s="182">
        <v>0</v>
      </c>
      <c r="F17" s="182">
        <v>0</v>
      </c>
      <c r="G17" s="154">
        <f t="shared" si="0"/>
        <v>26088.91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26088.91</v>
      </c>
      <c r="D18" s="162">
        <f>SUM(D12:D17)</f>
        <v>10410</v>
      </c>
      <c r="E18" s="162">
        <f>SUM(E12:E17)</f>
        <v>49762.1</v>
      </c>
      <c r="F18" s="163">
        <f>SUM(F12:F17)</f>
        <v>17967</v>
      </c>
      <c r="G18" s="132">
        <f>SUM(G12:G17)</f>
        <v>104228.01000000001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zoomScale="60" zoomScaleNormal="60" workbookViewId="0">
      <selection activeCell="A2" sqref="A2"/>
    </sheetView>
  </sheetViews>
  <sheetFormatPr defaultRowHeight="12.75"/>
  <cols>
    <col min="1" max="1" width="48.7109375" style="119" customWidth="1"/>
    <col min="2" max="2" width="21.7109375" style="31" bestFit="1" customWidth="1"/>
    <col min="3" max="3" width="21.28515625" style="31" customWidth="1"/>
    <col min="4" max="4" width="18.28515625" style="25" customWidth="1"/>
    <col min="5" max="5" width="16" style="116" customWidth="1"/>
    <col min="6" max="6" width="20.140625" style="119" customWidth="1"/>
    <col min="7" max="7" width="17.28515625" style="119" customWidth="1"/>
    <col min="8" max="8" width="19.7109375" style="119" customWidth="1"/>
    <col min="9" max="9" width="2.28515625" style="119" customWidth="1"/>
    <col min="10" max="10" width="48.7109375" style="119" customWidth="1"/>
    <col min="11" max="11" width="15.5703125" style="119" customWidth="1"/>
    <col min="12" max="12" width="21" style="119" customWidth="1"/>
    <col min="13" max="13" width="16.7109375" style="119" customWidth="1"/>
    <col min="14" max="14" width="15" style="119" customWidth="1"/>
    <col min="15" max="15" width="18" style="119" customWidth="1"/>
    <col min="16" max="16" width="15.42578125" style="119" customWidth="1"/>
    <col min="17" max="17" width="18.42578125" style="119" customWidth="1"/>
    <col min="18" max="16384" width="9.140625" style="119"/>
  </cols>
  <sheetData>
    <row r="1" spans="1:19" ht="18" customHeight="1">
      <c r="A1" s="212" t="s">
        <v>84</v>
      </c>
      <c r="B1" s="212"/>
      <c r="C1" s="212"/>
      <c r="D1" s="212"/>
      <c r="E1" s="212"/>
      <c r="F1" s="212"/>
      <c r="G1" s="212"/>
      <c r="H1" s="212"/>
      <c r="J1" s="212" t="s">
        <v>84</v>
      </c>
      <c r="K1" s="212"/>
      <c r="L1" s="212"/>
      <c r="M1" s="212"/>
      <c r="N1" s="212"/>
      <c r="O1" s="212"/>
      <c r="P1" s="212"/>
      <c r="Q1" s="212"/>
    </row>
    <row r="2" spans="1:19" ht="18" customHeight="1">
      <c r="A2" s="212" t="s">
        <v>85</v>
      </c>
      <c r="B2" s="212"/>
      <c r="C2" s="212"/>
      <c r="D2" s="212"/>
      <c r="E2" s="212"/>
      <c r="F2" s="212"/>
      <c r="G2" s="212"/>
      <c r="H2" s="212"/>
      <c r="J2" s="212" t="s">
        <v>85</v>
      </c>
      <c r="K2" s="212"/>
      <c r="L2" s="212"/>
      <c r="M2" s="212"/>
      <c r="N2" s="212"/>
      <c r="O2" s="212"/>
      <c r="P2" s="212"/>
      <c r="Q2" s="212"/>
    </row>
    <row r="3" spans="1:19" ht="18" customHeight="1">
      <c r="A3" s="213" t="s">
        <v>103</v>
      </c>
      <c r="B3" s="213"/>
      <c r="C3" s="213"/>
      <c r="D3" s="213"/>
      <c r="E3" s="213"/>
      <c r="F3" s="213"/>
      <c r="G3" s="213"/>
      <c r="H3" s="214"/>
      <c r="J3" s="215" t="s">
        <v>108</v>
      </c>
      <c r="K3" s="215"/>
      <c r="L3" s="215"/>
      <c r="M3" s="215"/>
      <c r="N3" s="215"/>
      <c r="O3" s="215"/>
      <c r="P3" s="215"/>
      <c r="Q3" s="215"/>
    </row>
    <row r="4" spans="1:19" ht="18" customHeight="1">
      <c r="A4" s="211" t="str">
        <f>System!A4</f>
        <v>Fiscal Year:   July 1, 2014 Through June 30, 2015</v>
      </c>
      <c r="B4" s="211"/>
      <c r="C4" s="211"/>
      <c r="D4" s="211"/>
      <c r="E4" s="211"/>
      <c r="F4" s="211"/>
      <c r="G4" s="211"/>
      <c r="H4" s="211"/>
      <c r="J4" s="215" t="s">
        <v>96</v>
      </c>
      <c r="K4" s="215"/>
      <c r="L4" s="215"/>
      <c r="M4" s="215"/>
      <c r="N4" s="215"/>
      <c r="O4" s="215"/>
      <c r="P4" s="215"/>
      <c r="Q4" s="215"/>
    </row>
    <row r="5" spans="1:19" ht="18" customHeight="1">
      <c r="A5" s="211"/>
      <c r="B5" s="211"/>
      <c r="C5" s="211"/>
      <c r="D5" s="211"/>
      <c r="E5" s="211"/>
      <c r="F5" s="211"/>
      <c r="G5" s="211"/>
      <c r="H5" s="211"/>
      <c r="J5" s="211" t="str">
        <f>System!A4</f>
        <v>Fiscal Year:   July 1, 2014 Through June 30, 2015</v>
      </c>
      <c r="K5" s="211"/>
      <c r="L5" s="211"/>
      <c r="M5" s="211"/>
      <c r="N5" s="211"/>
      <c r="O5" s="211"/>
      <c r="P5" s="211"/>
      <c r="Q5" s="211"/>
    </row>
    <row r="6" spans="1:19" ht="18" customHeight="1">
      <c r="D6" s="69"/>
      <c r="J6" s="216"/>
      <c r="K6" s="217"/>
      <c r="L6" s="217"/>
      <c r="M6" s="218"/>
      <c r="N6" s="216"/>
      <c r="O6" s="216"/>
      <c r="P6" s="216"/>
      <c r="Q6" s="216"/>
    </row>
    <row r="7" spans="1:19" ht="18" customHeight="1" thickBot="1">
      <c r="A7" s="194"/>
      <c r="B7" s="194"/>
      <c r="C7" s="194"/>
      <c r="D7" s="194"/>
      <c r="J7" s="194"/>
      <c r="K7" s="194"/>
      <c r="L7" s="194"/>
      <c r="M7" s="194"/>
      <c r="N7" s="116"/>
    </row>
    <row r="8" spans="1:19" s="41" customFormat="1" ht="51" customHeight="1" thickBot="1">
      <c r="A8" s="36" t="s">
        <v>86</v>
      </c>
      <c r="B8" s="37" t="s">
        <v>1</v>
      </c>
      <c r="C8" s="38" t="s">
        <v>2</v>
      </c>
      <c r="D8" s="39" t="s">
        <v>3</v>
      </c>
      <c r="E8" s="39" t="s">
        <v>4</v>
      </c>
      <c r="F8" s="38" t="s">
        <v>5</v>
      </c>
      <c r="G8" s="40" t="s">
        <v>15</v>
      </c>
      <c r="H8" s="84" t="s">
        <v>90</v>
      </c>
      <c r="J8" s="36" t="s">
        <v>86</v>
      </c>
      <c r="K8" s="37" t="s">
        <v>1</v>
      </c>
      <c r="L8" s="38" t="s">
        <v>2</v>
      </c>
      <c r="M8" s="39" t="s">
        <v>3</v>
      </c>
      <c r="N8" s="39" t="s">
        <v>4</v>
      </c>
      <c r="O8" s="38" t="s">
        <v>5</v>
      </c>
      <c r="P8" s="40" t="s">
        <v>15</v>
      </c>
      <c r="Q8" s="84" t="s">
        <v>90</v>
      </c>
    </row>
    <row r="9" spans="1:19" s="41" customFormat="1" ht="15.95" customHeight="1">
      <c r="A9" s="92" t="s">
        <v>116</v>
      </c>
      <c r="B9" s="42">
        <f>'Eastern Florida'!C12</f>
        <v>0</v>
      </c>
      <c r="C9" s="42">
        <f>'Eastern Florida'!C13</f>
        <v>0</v>
      </c>
      <c r="D9" s="42">
        <f>'Eastern Florida'!C14</f>
        <v>0</v>
      </c>
      <c r="E9" s="42">
        <f>'Eastern Florida'!C15</f>
        <v>0</v>
      </c>
      <c r="F9" s="42">
        <f>'Eastern Florida'!C16</f>
        <v>50160</v>
      </c>
      <c r="G9" s="75">
        <f>'Eastern Florida'!C17</f>
        <v>0</v>
      </c>
      <c r="H9" s="77">
        <f>SUM(B9:G9)</f>
        <v>50160</v>
      </c>
      <c r="I9" s="119"/>
      <c r="J9" s="92" t="s">
        <v>116</v>
      </c>
      <c r="K9" s="42">
        <f>'Eastern Florida'!C26</f>
        <v>0</v>
      </c>
      <c r="L9" s="42">
        <f>'Eastern Florida'!C27</f>
        <v>0</v>
      </c>
      <c r="M9" s="42">
        <f>'Eastern Florida'!C28</f>
        <v>0</v>
      </c>
      <c r="N9" s="42">
        <f>'Eastern Florida'!C29</f>
        <v>0</v>
      </c>
      <c r="O9" s="42">
        <f>'Eastern Florida'!C30</f>
        <v>0</v>
      </c>
      <c r="P9" s="75">
        <f>'Eastern Florida'!C31</f>
        <v>0</v>
      </c>
      <c r="Q9" s="77">
        <f>SUM(K9:P9)</f>
        <v>0</v>
      </c>
      <c r="R9" s="119"/>
      <c r="S9" s="119"/>
    </row>
    <row r="10" spans="1:19" ht="15.95" customHeight="1">
      <c r="A10" s="43" t="s">
        <v>117</v>
      </c>
      <c r="B10" s="44">
        <f>Broward!C12</f>
        <v>3487917.03</v>
      </c>
      <c r="C10" s="44">
        <f>Broward!C13</f>
        <v>859952</v>
      </c>
      <c r="D10" s="44">
        <f>Broward!C14</f>
        <v>665835.19999999995</v>
      </c>
      <c r="E10" s="44">
        <f>Broward!C15</f>
        <v>0</v>
      </c>
      <c r="F10" s="44">
        <f>Broward!C16</f>
        <v>1334883.01</v>
      </c>
      <c r="G10" s="81">
        <f>Broward!C17</f>
        <v>0</v>
      </c>
      <c r="H10" s="85">
        <f t="shared" ref="H10:H36" si="0">SUM(B10:G10)</f>
        <v>6348587.2399999993</v>
      </c>
      <c r="J10" s="43" t="s">
        <v>117</v>
      </c>
      <c r="K10" s="44">
        <f>Broward!C26</f>
        <v>0</v>
      </c>
      <c r="L10" s="44">
        <f>Broward!C27</f>
        <v>0</v>
      </c>
      <c r="M10" s="44">
        <f>Broward!C28</f>
        <v>0</v>
      </c>
      <c r="N10" s="44">
        <f>Broward!C29</f>
        <v>0</v>
      </c>
      <c r="O10" s="44">
        <f>Broward!C30</f>
        <v>0</v>
      </c>
      <c r="P10" s="81">
        <f>Broward!C31</f>
        <v>0</v>
      </c>
      <c r="Q10" s="85">
        <f>SUM(K10:P10)</f>
        <v>0</v>
      </c>
    </row>
    <row r="11" spans="1:19" ht="15.95" customHeight="1">
      <c r="A11" s="43" t="s">
        <v>118</v>
      </c>
      <c r="B11" s="44">
        <f>'Central Florida'!$C12</f>
        <v>0</v>
      </c>
      <c r="C11" s="44">
        <f>'Central Florida'!$C13</f>
        <v>0</v>
      </c>
      <c r="D11" s="44">
        <f>'Central Florida'!$C14</f>
        <v>0</v>
      </c>
      <c r="E11" s="44">
        <f>'Central Florida'!$C15</f>
        <v>0</v>
      </c>
      <c r="F11" s="44">
        <f>'Central Florida'!$C16</f>
        <v>0</v>
      </c>
      <c r="G11" s="81">
        <f>'Central Florida'!$C17</f>
        <v>0</v>
      </c>
      <c r="H11" s="85">
        <f>SUM(B11:G11)</f>
        <v>0</v>
      </c>
      <c r="J11" s="43" t="s">
        <v>118</v>
      </c>
      <c r="K11" s="44">
        <f>'Central Florida'!$C26</f>
        <v>0</v>
      </c>
      <c r="L11" s="44">
        <f>'Central Florida'!$C27</f>
        <v>0</v>
      </c>
      <c r="M11" s="44">
        <f>'Central Florida'!$C28</f>
        <v>0</v>
      </c>
      <c r="N11" s="44">
        <f>'Central Florida'!$C29</f>
        <v>0</v>
      </c>
      <c r="O11" s="44">
        <f>'Central Florida'!$C30</f>
        <v>0</v>
      </c>
      <c r="P11" s="81">
        <f>'Central Florida'!$C31</f>
        <v>0</v>
      </c>
      <c r="Q11" s="85">
        <f>SUM(K11:P11)</f>
        <v>0</v>
      </c>
    </row>
    <row r="12" spans="1:19" ht="15.95" customHeight="1">
      <c r="A12" s="43" t="s">
        <v>138</v>
      </c>
      <c r="B12" s="44">
        <f>Chipola!C12</f>
        <v>0</v>
      </c>
      <c r="C12" s="44">
        <f>Chipola!C13</f>
        <v>194870</v>
      </c>
      <c r="D12" s="44">
        <f>Chipola!C14</f>
        <v>0</v>
      </c>
      <c r="E12" s="44">
        <f>Chipola!C15</f>
        <v>0</v>
      </c>
      <c r="F12" s="44">
        <f>Chipola!C16</f>
        <v>4364.13</v>
      </c>
      <c r="G12" s="81">
        <f>Chipola!C17</f>
        <v>0</v>
      </c>
      <c r="H12" s="85">
        <f>SUM(B12:G12)</f>
        <v>199234.13</v>
      </c>
      <c r="J12" s="43" t="s">
        <v>138</v>
      </c>
      <c r="K12" s="44">
        <f>Chipola!C26</f>
        <v>0</v>
      </c>
      <c r="L12" s="44">
        <f>Chipola!C27</f>
        <v>0</v>
      </c>
      <c r="M12" s="44">
        <f>Chipola!C28</f>
        <v>0</v>
      </c>
      <c r="N12" s="44">
        <f>Chipola!C29</f>
        <v>0</v>
      </c>
      <c r="O12" s="44">
        <f>Chipola!C30</f>
        <v>0</v>
      </c>
      <c r="P12" s="81">
        <f>Chipola!C31</f>
        <v>0</v>
      </c>
      <c r="Q12" s="85">
        <f>SUM(K12:P12)</f>
        <v>0</v>
      </c>
    </row>
    <row r="13" spans="1:19" ht="15.95" customHeight="1">
      <c r="A13" s="43" t="s">
        <v>119</v>
      </c>
      <c r="B13" s="44">
        <f>Daytona!$C12</f>
        <v>0</v>
      </c>
      <c r="C13" s="44">
        <f>Daytona!$C13</f>
        <v>26411</v>
      </c>
      <c r="D13" s="44">
        <f>Daytona!$C14</f>
        <v>0</v>
      </c>
      <c r="E13" s="44">
        <f>Daytona!$C15</f>
        <v>0</v>
      </c>
      <c r="F13" s="44">
        <f>Daytona!$C16</f>
        <v>87718</v>
      </c>
      <c r="G13" s="81">
        <f>Daytona!$C17</f>
        <v>0</v>
      </c>
      <c r="H13" s="85">
        <f t="shared" si="0"/>
        <v>114129</v>
      </c>
      <c r="J13" s="43" t="s">
        <v>119</v>
      </c>
      <c r="K13" s="44">
        <f>Daytona!$C26</f>
        <v>0</v>
      </c>
      <c r="L13" s="44">
        <f>Daytona!$C27</f>
        <v>0</v>
      </c>
      <c r="M13" s="44">
        <f>Daytona!$C28</f>
        <v>50686</v>
      </c>
      <c r="N13" s="44">
        <f>Daytona!$C29</f>
        <v>0</v>
      </c>
      <c r="O13" s="44">
        <f>Daytona!$C30</f>
        <v>10146</v>
      </c>
      <c r="P13" s="81">
        <f>Daytona!$C31</f>
        <v>0</v>
      </c>
      <c r="Q13" s="85">
        <f>SUM(K13:P13)</f>
        <v>60832</v>
      </c>
    </row>
    <row r="14" spans="1:19" ht="15.95" customHeight="1">
      <c r="A14" s="43" t="s">
        <v>120</v>
      </c>
      <c r="B14" s="44">
        <f>'Florida Southwestern'!$C12</f>
        <v>0</v>
      </c>
      <c r="C14" s="44">
        <f>'Florida Southwestern'!$C13</f>
        <v>0</v>
      </c>
      <c r="D14" s="44">
        <f>'Florida Southwestern'!$C14</f>
        <v>0</v>
      </c>
      <c r="E14" s="44">
        <f>'Florida Southwestern'!$C15</f>
        <v>0</v>
      </c>
      <c r="F14" s="44">
        <f>'Florida Southwestern'!$C16</f>
        <v>0</v>
      </c>
      <c r="G14" s="81">
        <f>'Florida Southwestern'!$C17</f>
        <v>0</v>
      </c>
      <c r="H14" s="85">
        <f t="shared" si="0"/>
        <v>0</v>
      </c>
      <c r="J14" s="43" t="s">
        <v>120</v>
      </c>
      <c r="K14" s="44">
        <f>'Florida Southwestern'!$C26</f>
        <v>0</v>
      </c>
      <c r="L14" s="44">
        <f>'Florida Southwestern'!$C27</f>
        <v>0</v>
      </c>
      <c r="M14" s="44">
        <f>'Florida Southwestern'!$C28</f>
        <v>0</v>
      </c>
      <c r="N14" s="44">
        <f>'Florida Southwestern'!$C29</f>
        <v>0</v>
      </c>
      <c r="O14" s="44">
        <f>'Florida Southwestern'!$C30</f>
        <v>0</v>
      </c>
      <c r="P14" s="81">
        <f>'Florida Southwestern'!$C31</f>
        <v>0</v>
      </c>
      <c r="Q14" s="85">
        <f t="shared" ref="Q14:Q36" si="1">SUM(K14:P14)</f>
        <v>0</v>
      </c>
    </row>
    <row r="15" spans="1:19" ht="15.95" customHeight="1">
      <c r="A15" s="43" t="s">
        <v>121</v>
      </c>
      <c r="B15" s="47">
        <f>'FSC Jacksonville'!$C12</f>
        <v>0</v>
      </c>
      <c r="C15" s="47">
        <f>'FSC Jacksonville'!$C13</f>
        <v>58438.78</v>
      </c>
      <c r="D15" s="47">
        <f>'FSC Jacksonville'!$C14</f>
        <v>54815.46</v>
      </c>
      <c r="E15" s="47">
        <f>'FSC Jacksonville'!$C15</f>
        <v>0</v>
      </c>
      <c r="F15" s="47">
        <f>'FSC Jacksonville'!$C16</f>
        <v>368774.7</v>
      </c>
      <c r="G15" s="82">
        <f>'FSC Jacksonville'!$C17</f>
        <v>5330</v>
      </c>
      <c r="H15" s="85">
        <f>SUM(B15:G15)</f>
        <v>487358.94</v>
      </c>
      <c r="J15" s="43" t="s">
        <v>121</v>
      </c>
      <c r="K15" s="47">
        <f>'FSC Jacksonville'!$C26</f>
        <v>13100</v>
      </c>
      <c r="L15" s="47">
        <f>'FSC Jacksonville'!$C27</f>
        <v>10730</v>
      </c>
      <c r="M15" s="47">
        <f>'FSC Jacksonville'!$C28</f>
        <v>15516.71</v>
      </c>
      <c r="N15" s="47">
        <f>'FSC Jacksonville'!$C29</f>
        <v>0</v>
      </c>
      <c r="O15" s="47">
        <f>'FSC Jacksonville'!$C30</f>
        <v>212002.48</v>
      </c>
      <c r="P15" s="82">
        <f>'FSC Jacksonville'!$C31</f>
        <v>3375</v>
      </c>
      <c r="Q15" s="85">
        <f>SUM(K15:P15)</f>
        <v>254724.19</v>
      </c>
    </row>
    <row r="16" spans="1:19" ht="15.95" customHeight="1">
      <c r="A16" s="43" t="s">
        <v>139</v>
      </c>
      <c r="B16" s="47">
        <f>'Florida Keys'!$C12</f>
        <v>0</v>
      </c>
      <c r="C16" s="47">
        <f>'Florida Keys'!$C13</f>
        <v>0</v>
      </c>
      <c r="D16" s="47">
        <f>'Florida Keys'!$C14</f>
        <v>0</v>
      </c>
      <c r="E16" s="47">
        <f>'Florida Keys'!$C15</f>
        <v>0</v>
      </c>
      <c r="F16" s="47">
        <f>'Florida Keys'!$C16</f>
        <v>0</v>
      </c>
      <c r="G16" s="82">
        <f>'Florida Keys'!$C17</f>
        <v>0</v>
      </c>
      <c r="H16" s="85">
        <f t="shared" si="0"/>
        <v>0</v>
      </c>
      <c r="J16" s="43" t="s">
        <v>139</v>
      </c>
      <c r="K16" s="47">
        <f>'Florida Keys'!$C26</f>
        <v>0</v>
      </c>
      <c r="L16" s="47">
        <f>'Florida Keys'!$C27</f>
        <v>0</v>
      </c>
      <c r="M16" s="47">
        <f>'Florida Keys'!$C28</f>
        <v>0</v>
      </c>
      <c r="N16" s="47">
        <f>'Florida Keys'!$C29</f>
        <v>0</v>
      </c>
      <c r="O16" s="47">
        <f>'Florida Keys'!$C30</f>
        <v>0</v>
      </c>
      <c r="P16" s="82">
        <f>'Florida Keys'!$C31</f>
        <v>0</v>
      </c>
      <c r="Q16" s="85">
        <f t="shared" si="1"/>
        <v>0</v>
      </c>
    </row>
    <row r="17" spans="1:17" ht="15.95" customHeight="1">
      <c r="A17" s="43" t="s">
        <v>122</v>
      </c>
      <c r="B17" s="47">
        <f>'Gulf Coast'!$C12</f>
        <v>0</v>
      </c>
      <c r="C17" s="47">
        <f>'Gulf Coast'!$C13</f>
        <v>0</v>
      </c>
      <c r="D17" s="47">
        <f>'Gulf Coast'!$C14</f>
        <v>0</v>
      </c>
      <c r="E17" s="47">
        <f>'Gulf Coast'!$C15</f>
        <v>0</v>
      </c>
      <c r="F17" s="47">
        <f>'Gulf Coast'!$C16</f>
        <v>263888.96999999997</v>
      </c>
      <c r="G17" s="82">
        <f>'Gulf Coast'!$C17</f>
        <v>0</v>
      </c>
      <c r="H17" s="85">
        <f t="shared" si="0"/>
        <v>263888.96999999997</v>
      </c>
      <c r="J17" s="43" t="s">
        <v>122</v>
      </c>
      <c r="K17" s="47">
        <f>'Gulf Coast'!$C26</f>
        <v>0</v>
      </c>
      <c r="L17" s="47">
        <f>'Gulf Coast'!$C27</f>
        <v>0</v>
      </c>
      <c r="M17" s="47">
        <f>'Gulf Coast'!$C28</f>
        <v>0</v>
      </c>
      <c r="N17" s="47">
        <f>'Gulf Coast'!$C29</f>
        <v>0</v>
      </c>
      <c r="O17" s="47">
        <f>'Gulf Coast'!$C30</f>
        <v>0</v>
      </c>
      <c r="P17" s="82">
        <f>'Gulf Coast'!$C31</f>
        <v>0</v>
      </c>
      <c r="Q17" s="85">
        <f t="shared" si="1"/>
        <v>0</v>
      </c>
    </row>
    <row r="18" spans="1:17" ht="15.95" customHeight="1">
      <c r="A18" s="43" t="s">
        <v>123</v>
      </c>
      <c r="B18" s="47">
        <f>Hillsborough!$C12</f>
        <v>129025</v>
      </c>
      <c r="C18" s="47">
        <f>Hillsborough!$C13</f>
        <v>59070</v>
      </c>
      <c r="D18" s="47">
        <f>Hillsborough!$C14</f>
        <v>0</v>
      </c>
      <c r="E18" s="47">
        <f>Hillsborough!$C15</f>
        <v>0</v>
      </c>
      <c r="F18" s="47">
        <f>Hillsborough!$C16</f>
        <v>0</v>
      </c>
      <c r="G18" s="82">
        <f>Hillsborough!$C17</f>
        <v>0</v>
      </c>
      <c r="H18" s="85">
        <f t="shared" si="0"/>
        <v>188095</v>
      </c>
      <c r="J18" s="43" t="s">
        <v>123</v>
      </c>
      <c r="K18" s="47">
        <f>Hillsborough!$C26</f>
        <v>0</v>
      </c>
      <c r="L18" s="47">
        <f>Hillsborough!$C27</f>
        <v>0</v>
      </c>
      <c r="M18" s="47">
        <f>Hillsborough!$C28</f>
        <v>0</v>
      </c>
      <c r="N18" s="47">
        <f>Hillsborough!$C29</f>
        <v>0</v>
      </c>
      <c r="O18" s="47">
        <f>Hillsborough!$C30</f>
        <v>0</v>
      </c>
      <c r="P18" s="82">
        <f>Hillsborough!$C31</f>
        <v>0</v>
      </c>
      <c r="Q18" s="85">
        <f t="shared" si="1"/>
        <v>0</v>
      </c>
    </row>
    <row r="19" spans="1:17" ht="15.95" customHeight="1">
      <c r="A19" s="43" t="s">
        <v>124</v>
      </c>
      <c r="B19" s="47">
        <f>'Indian River'!$C12</f>
        <v>0</v>
      </c>
      <c r="C19" s="47">
        <f>'Indian River'!$C13</f>
        <v>0</v>
      </c>
      <c r="D19" s="47">
        <f>'Indian River'!$C14</f>
        <v>0</v>
      </c>
      <c r="E19" s="47">
        <f>'Indian River'!$C15</f>
        <v>0</v>
      </c>
      <c r="F19" s="47">
        <f>'Indian River'!$C16</f>
        <v>64191.39</v>
      </c>
      <c r="G19" s="82">
        <f>'Indian River'!$C17</f>
        <v>0</v>
      </c>
      <c r="H19" s="85">
        <f t="shared" si="0"/>
        <v>64191.39</v>
      </c>
      <c r="J19" s="43" t="s">
        <v>124</v>
      </c>
      <c r="K19" s="47">
        <f>'Indian River'!$C26</f>
        <v>0</v>
      </c>
      <c r="L19" s="47">
        <f>'Indian River'!$C27</f>
        <v>0</v>
      </c>
      <c r="M19" s="47">
        <f>'Indian River'!$C28</f>
        <v>0</v>
      </c>
      <c r="N19" s="47">
        <f>'Indian River'!$C29</f>
        <v>0</v>
      </c>
      <c r="O19" s="47">
        <f>'Indian River'!$C30</f>
        <v>0</v>
      </c>
      <c r="P19" s="82">
        <f>'Indian River'!$C31</f>
        <v>0</v>
      </c>
      <c r="Q19" s="85">
        <f t="shared" si="1"/>
        <v>0</v>
      </c>
    </row>
    <row r="20" spans="1:17" ht="15.95" customHeight="1">
      <c r="A20" s="43" t="s">
        <v>141</v>
      </c>
      <c r="B20" s="44">
        <f>'Florida Gateway'!$C12</f>
        <v>0</v>
      </c>
      <c r="C20" s="44">
        <f>'Florida Gateway'!$C13</f>
        <v>0</v>
      </c>
      <c r="D20" s="44">
        <f>'Florida Gateway'!$C14</f>
        <v>0</v>
      </c>
      <c r="E20" s="44">
        <f>'Florida Gateway'!$C15</f>
        <v>0</v>
      </c>
      <c r="F20" s="44">
        <f>'Florida Gateway'!$C16</f>
        <v>0</v>
      </c>
      <c r="G20" s="81">
        <f>'Florida Gateway'!$C17</f>
        <v>26088.91</v>
      </c>
      <c r="H20" s="85">
        <f>SUM(B20:G20)</f>
        <v>26088.91</v>
      </c>
      <c r="J20" s="43" t="s">
        <v>141</v>
      </c>
      <c r="K20" s="44">
        <f>'Florida Gateway'!$C26</f>
        <v>0</v>
      </c>
      <c r="L20" s="44">
        <f>'Florida Gateway'!$C27</f>
        <v>0</v>
      </c>
      <c r="M20" s="44">
        <f>'Florida Gateway'!$C28</f>
        <v>0</v>
      </c>
      <c r="N20" s="44">
        <f>'Florida Gateway'!$C29</f>
        <v>0</v>
      </c>
      <c r="O20" s="44">
        <f>'Florida Gateway'!$C30</f>
        <v>0</v>
      </c>
      <c r="P20" s="81">
        <f>'Florida Gateway'!$C31</f>
        <v>0</v>
      </c>
      <c r="Q20" s="85">
        <f>SUM(K20:P20)</f>
        <v>0</v>
      </c>
    </row>
    <row r="21" spans="1:17" ht="15.95" customHeight="1">
      <c r="A21" s="43" t="s">
        <v>140</v>
      </c>
      <c r="B21" s="47">
        <f>'Lake-Sumter'!$C12</f>
        <v>0</v>
      </c>
      <c r="C21" s="47">
        <f>'Lake-Sumter'!$C13</f>
        <v>0</v>
      </c>
      <c r="D21" s="47">
        <f>'Lake-Sumter'!$C14</f>
        <v>0</v>
      </c>
      <c r="E21" s="47">
        <f>'Lake-Sumter'!$C15</f>
        <v>0</v>
      </c>
      <c r="F21" s="47">
        <f>'Lake-Sumter'!$C16</f>
        <v>160.5</v>
      </c>
      <c r="G21" s="82">
        <f>'Lake-Sumter'!$C17</f>
        <v>0</v>
      </c>
      <c r="H21" s="85">
        <f t="shared" si="0"/>
        <v>160.5</v>
      </c>
      <c r="J21" s="43" t="s">
        <v>140</v>
      </c>
      <c r="K21" s="47">
        <f>'Lake-Sumter'!$C26</f>
        <v>0</v>
      </c>
      <c r="L21" s="47">
        <f>'Lake-Sumter'!$C27</f>
        <v>0</v>
      </c>
      <c r="M21" s="47">
        <f>'Lake-Sumter'!$C28</f>
        <v>0</v>
      </c>
      <c r="N21" s="47">
        <f>'Lake-Sumter'!$C29</f>
        <v>0</v>
      </c>
      <c r="O21" s="47">
        <f>'Lake-Sumter'!$C30</f>
        <v>1047</v>
      </c>
      <c r="P21" s="82">
        <f>'Lake-Sumter'!$C31</f>
        <v>0</v>
      </c>
      <c r="Q21" s="85">
        <f t="shared" si="1"/>
        <v>1047</v>
      </c>
    </row>
    <row r="22" spans="1:17" ht="15.95" customHeight="1">
      <c r="A22" s="43" t="s">
        <v>125</v>
      </c>
      <c r="B22" s="47">
        <f>'State College of Florida'!$C12</f>
        <v>0</v>
      </c>
      <c r="C22" s="47">
        <f>'State College of Florida'!$C13</f>
        <v>0</v>
      </c>
      <c r="D22" s="47">
        <f>'State College of Florida'!$C14</f>
        <v>0</v>
      </c>
      <c r="E22" s="47">
        <f>'State College of Florida'!$C15</f>
        <v>0</v>
      </c>
      <c r="F22" s="47">
        <f>'State College of Florida'!$C16</f>
        <v>68535.88</v>
      </c>
      <c r="G22" s="82">
        <f>'State College of Florida'!$C17</f>
        <v>0</v>
      </c>
      <c r="H22" s="85">
        <f>SUM(B22:G22)</f>
        <v>68535.88</v>
      </c>
      <c r="J22" s="43" t="s">
        <v>125</v>
      </c>
      <c r="K22" s="47">
        <f>'State College of Florida'!$C26</f>
        <v>0</v>
      </c>
      <c r="L22" s="47">
        <f>'State College of Florida'!$C27</f>
        <v>0</v>
      </c>
      <c r="M22" s="47">
        <f>'State College of Florida'!$C28</f>
        <v>0</v>
      </c>
      <c r="N22" s="47">
        <f>'State College of Florida'!$C29</f>
        <v>0</v>
      </c>
      <c r="O22" s="47">
        <f>'State College of Florida'!$C30</f>
        <v>0</v>
      </c>
      <c r="P22" s="82">
        <f>'State College of Florida'!$C31</f>
        <v>0</v>
      </c>
      <c r="Q22" s="85">
        <f>SUM(K22:P22)</f>
        <v>0</v>
      </c>
    </row>
    <row r="23" spans="1:17" ht="15.95" customHeight="1">
      <c r="A23" s="43" t="s">
        <v>126</v>
      </c>
      <c r="B23" s="47">
        <f>'Miami Dade'!$C12</f>
        <v>40509.93</v>
      </c>
      <c r="C23" s="47">
        <f>'Miami Dade'!$C13</f>
        <v>8678570.4900000002</v>
      </c>
      <c r="D23" s="47">
        <f>'Miami Dade'!$C14</f>
        <v>47102.94</v>
      </c>
      <c r="E23" s="47">
        <f>'Miami Dade'!$C15</f>
        <v>0</v>
      </c>
      <c r="F23" s="47">
        <f>'Miami Dade'!$C16</f>
        <v>216525.19</v>
      </c>
      <c r="G23" s="82">
        <f>'Miami Dade'!$C17</f>
        <v>7444.91</v>
      </c>
      <c r="H23" s="85">
        <f t="shared" si="0"/>
        <v>8990153.459999999</v>
      </c>
      <c r="J23" s="43" t="s">
        <v>126</v>
      </c>
      <c r="K23" s="47">
        <f>'Miami Dade'!$C26</f>
        <v>0</v>
      </c>
      <c r="L23" s="47">
        <f>'Miami Dade'!$C27</f>
        <v>0</v>
      </c>
      <c r="M23" s="47">
        <f>'Miami Dade'!$C28</f>
        <v>0</v>
      </c>
      <c r="N23" s="47">
        <f>'Miami Dade'!$C29</f>
        <v>0</v>
      </c>
      <c r="O23" s="47">
        <f>'Miami Dade'!$C30</f>
        <v>0</v>
      </c>
      <c r="P23" s="82">
        <f>'Miami Dade'!$C31</f>
        <v>0</v>
      </c>
      <c r="Q23" s="85">
        <f t="shared" si="1"/>
        <v>0</v>
      </c>
    </row>
    <row r="24" spans="1:17" ht="15.95" customHeight="1">
      <c r="A24" s="43" t="s">
        <v>142</v>
      </c>
      <c r="B24" s="47">
        <f>'North Florida'!$C12</f>
        <v>0</v>
      </c>
      <c r="C24" s="47">
        <f>'North Florida'!$C13</f>
        <v>0</v>
      </c>
      <c r="D24" s="47">
        <f>'North Florida'!$C14</f>
        <v>0</v>
      </c>
      <c r="E24" s="47">
        <f>'North Florida'!$C145</f>
        <v>0</v>
      </c>
      <c r="F24" s="47">
        <f>'North Florida'!$C16</f>
        <v>0</v>
      </c>
      <c r="G24" s="82">
        <f>'North Florida'!$C17</f>
        <v>0</v>
      </c>
      <c r="H24" s="85">
        <f t="shared" si="0"/>
        <v>0</v>
      </c>
      <c r="J24" s="43" t="s">
        <v>142</v>
      </c>
      <c r="K24" s="47">
        <f>'North Florida'!$C26</f>
        <v>0</v>
      </c>
      <c r="L24" s="47">
        <f>'North Florida'!$C27</f>
        <v>0</v>
      </c>
      <c r="M24" s="47">
        <f>'North Florida'!$C28</f>
        <v>0</v>
      </c>
      <c r="N24" s="47">
        <f>'North Florida'!$C29</f>
        <v>0</v>
      </c>
      <c r="O24" s="47">
        <f>'North Florida'!$C30</f>
        <v>0</v>
      </c>
      <c r="P24" s="82">
        <f>'North Florida'!$C31</f>
        <v>0</v>
      </c>
      <c r="Q24" s="85">
        <f t="shared" si="1"/>
        <v>0</v>
      </c>
    </row>
    <row r="25" spans="1:17" ht="15.95" customHeight="1">
      <c r="A25" s="43" t="s">
        <v>127</v>
      </c>
      <c r="B25" s="47">
        <f>'Northwest Florida '!$C12</f>
        <v>0</v>
      </c>
      <c r="C25" s="47">
        <f>'Northwest Florida '!$C13</f>
        <v>0</v>
      </c>
      <c r="D25" s="47">
        <f>'Northwest Florida '!$C14</f>
        <v>0</v>
      </c>
      <c r="E25" s="47">
        <f>'Northwest Florida '!$C15</f>
        <v>0</v>
      </c>
      <c r="F25" s="47">
        <f>'Northwest Florida '!$C16</f>
        <v>0</v>
      </c>
      <c r="G25" s="82">
        <f>'Northwest Florida '!$C17</f>
        <v>0</v>
      </c>
      <c r="H25" s="85">
        <f t="shared" si="0"/>
        <v>0</v>
      </c>
      <c r="J25" s="43" t="s">
        <v>127</v>
      </c>
      <c r="K25" s="47">
        <f>'Northwest Florida '!$C26</f>
        <v>0</v>
      </c>
      <c r="L25" s="47">
        <f>'Northwest Florida '!$C27</f>
        <v>0</v>
      </c>
      <c r="M25" s="47">
        <f>'Northwest Florida '!$C28</f>
        <v>0</v>
      </c>
      <c r="N25" s="47">
        <f>'Northwest Florida '!$C29</f>
        <v>0</v>
      </c>
      <c r="O25" s="47">
        <f>'Northwest Florida '!$C30</f>
        <v>0</v>
      </c>
      <c r="P25" s="82">
        <f>'Northwest Florida '!$C31</f>
        <v>0</v>
      </c>
      <c r="Q25" s="85">
        <f t="shared" si="1"/>
        <v>0</v>
      </c>
    </row>
    <row r="26" spans="1:17" ht="15.95" customHeight="1">
      <c r="A26" s="43" t="s">
        <v>128</v>
      </c>
      <c r="B26" s="47">
        <f>'Palm Beach'!$C12</f>
        <v>341754.03</v>
      </c>
      <c r="C26" s="47">
        <f>'Palm Beach'!$C13</f>
        <v>4805</v>
      </c>
      <c r="D26" s="47">
        <f>'Palm Beach'!$C14</f>
        <v>25872</v>
      </c>
      <c r="E26" s="47">
        <f>'Palm Beach'!$C15</f>
        <v>0</v>
      </c>
      <c r="F26" s="47">
        <f>'Palm Beach'!$C16</f>
        <v>149590</v>
      </c>
      <c r="G26" s="82">
        <f>'Palm Beach'!$C17</f>
        <v>0</v>
      </c>
      <c r="H26" s="85">
        <f t="shared" si="0"/>
        <v>522021.03</v>
      </c>
      <c r="J26" s="43" t="s">
        <v>128</v>
      </c>
      <c r="K26" s="47">
        <f>'Palm Beach'!$C26</f>
        <v>0</v>
      </c>
      <c r="L26" s="47">
        <f>'Palm Beach'!$C27</f>
        <v>0</v>
      </c>
      <c r="M26" s="47">
        <f>'Palm Beach'!$C28</f>
        <v>0</v>
      </c>
      <c r="N26" s="47">
        <f>'Palm Beach'!$C29</f>
        <v>0</v>
      </c>
      <c r="O26" s="47">
        <f>'Palm Beach'!$C30</f>
        <v>0</v>
      </c>
      <c r="P26" s="82">
        <f>'Palm Beach'!$C31</f>
        <v>0</v>
      </c>
      <c r="Q26" s="85">
        <f t="shared" si="1"/>
        <v>0</v>
      </c>
    </row>
    <row r="27" spans="1:17" ht="15.95" customHeight="1">
      <c r="A27" s="43" t="s">
        <v>129</v>
      </c>
      <c r="B27" s="47">
        <f>'Pasco-Hernando'!$C12</f>
        <v>0</v>
      </c>
      <c r="C27" s="47">
        <f>'Pasco-Hernando'!$C13</f>
        <v>0</v>
      </c>
      <c r="D27" s="47">
        <f>'Pasco-Hernando'!$C14</f>
        <v>0</v>
      </c>
      <c r="E27" s="47">
        <f>'Pasco-Hernando'!$C15</f>
        <v>0</v>
      </c>
      <c r="F27" s="47">
        <f>'Pasco-Hernando'!$C16</f>
        <v>9685</v>
      </c>
      <c r="G27" s="82">
        <f>'Pasco-Hernando'!$C17</f>
        <v>0</v>
      </c>
      <c r="H27" s="85">
        <f t="shared" si="0"/>
        <v>9685</v>
      </c>
      <c r="J27" s="43" t="s">
        <v>129</v>
      </c>
      <c r="K27" s="47">
        <f>'Pasco-Hernando'!$C26</f>
        <v>0</v>
      </c>
      <c r="L27" s="47">
        <f>'Pasco-Hernando'!$C27</f>
        <v>0</v>
      </c>
      <c r="M27" s="47">
        <f>'Pasco-Hernando'!$C28</f>
        <v>0</v>
      </c>
      <c r="N27" s="47">
        <f>'Pasco-Hernando'!$C29</f>
        <v>0</v>
      </c>
      <c r="O27" s="47">
        <f>'Pasco-Hernando'!$C30</f>
        <v>4461</v>
      </c>
      <c r="P27" s="82">
        <f>'Pasco-Hernando'!$C31</f>
        <v>0</v>
      </c>
      <c r="Q27" s="85">
        <f t="shared" si="1"/>
        <v>4461</v>
      </c>
    </row>
    <row r="28" spans="1:17" ht="15.95" customHeight="1">
      <c r="A28" s="43" t="s">
        <v>130</v>
      </c>
      <c r="B28" s="47">
        <f>Pensacola!$C12</f>
        <v>9274</v>
      </c>
      <c r="C28" s="47">
        <f>Pensacola!$C13</f>
        <v>0</v>
      </c>
      <c r="D28" s="47">
        <f>Pensacola!$C14</f>
        <v>0</v>
      </c>
      <c r="E28" s="47">
        <f>Pensacola!$C15</f>
        <v>68988</v>
      </c>
      <c r="F28" s="47">
        <f>Pensacola!$C16</f>
        <v>0</v>
      </c>
      <c r="G28" s="82">
        <f>Pensacola!$C17</f>
        <v>0</v>
      </c>
      <c r="H28" s="85">
        <f t="shared" si="0"/>
        <v>78262</v>
      </c>
      <c r="J28" s="43" t="s">
        <v>130</v>
      </c>
      <c r="K28" s="47">
        <f>Pensacola!$C26</f>
        <v>0</v>
      </c>
      <c r="L28" s="47">
        <f>Pensacola!$C27</f>
        <v>0</v>
      </c>
      <c r="M28" s="47">
        <f>Pensacola!$C28</f>
        <v>0</v>
      </c>
      <c r="N28" s="47">
        <f>Pensacola!$C29</f>
        <v>0</v>
      </c>
      <c r="O28" s="47">
        <f>Pensacola!$C30</f>
        <v>0</v>
      </c>
      <c r="P28" s="82">
        <f>Pensacola!$C31</f>
        <v>0</v>
      </c>
      <c r="Q28" s="85">
        <f t="shared" si="1"/>
        <v>0</v>
      </c>
    </row>
    <row r="29" spans="1:17" ht="15.95" customHeight="1">
      <c r="A29" s="43" t="s">
        <v>131</v>
      </c>
      <c r="B29" s="47">
        <f>'Polk '!$C12</f>
        <v>117891.29</v>
      </c>
      <c r="C29" s="47">
        <f>'Polk '!$C13</f>
        <v>0</v>
      </c>
      <c r="D29" s="47">
        <f>'Polk '!$C14</f>
        <v>9379.68</v>
      </c>
      <c r="E29" s="47">
        <f>'Polk '!$C15</f>
        <v>0</v>
      </c>
      <c r="F29" s="47">
        <f>'Polk '!$C16</f>
        <v>9479378.6400000006</v>
      </c>
      <c r="G29" s="82">
        <f>'Polk '!$C17</f>
        <v>0</v>
      </c>
      <c r="H29" s="85">
        <f t="shared" si="0"/>
        <v>9606649.6100000013</v>
      </c>
      <c r="J29" s="43" t="s">
        <v>131</v>
      </c>
      <c r="K29" s="47">
        <f>'Polk '!$C26</f>
        <v>0</v>
      </c>
      <c r="L29" s="47">
        <f>'Polk '!$C27</f>
        <v>0</v>
      </c>
      <c r="M29" s="47">
        <f>'Polk '!$C28</f>
        <v>0</v>
      </c>
      <c r="N29" s="47">
        <f>'Polk '!$C29</f>
        <v>0</v>
      </c>
      <c r="O29" s="47">
        <f>'Polk '!$C30</f>
        <v>0</v>
      </c>
      <c r="P29" s="82">
        <f>'Polk '!$C31</f>
        <v>0</v>
      </c>
      <c r="Q29" s="85">
        <f t="shared" si="1"/>
        <v>0</v>
      </c>
    </row>
    <row r="30" spans="1:17" ht="15.95" customHeight="1">
      <c r="A30" s="43" t="s">
        <v>132</v>
      </c>
      <c r="B30" s="47">
        <f>'Saint Johns River'!$C12</f>
        <v>0</v>
      </c>
      <c r="C30" s="47">
        <f>'Saint Johns River'!$C13</f>
        <v>0</v>
      </c>
      <c r="D30" s="47">
        <f>'Saint Johns River'!$C14</f>
        <v>0</v>
      </c>
      <c r="E30" s="47">
        <f>'Saint Johns River'!$C15</f>
        <v>0</v>
      </c>
      <c r="F30" s="47">
        <f>'Saint Johns River'!$C16</f>
        <v>480059.4</v>
      </c>
      <c r="G30" s="82">
        <f>'Saint Johns River'!$C17</f>
        <v>0</v>
      </c>
      <c r="H30" s="85">
        <f t="shared" si="0"/>
        <v>480059.4</v>
      </c>
      <c r="J30" s="43" t="s">
        <v>132</v>
      </c>
      <c r="K30" s="47">
        <f>'Saint Johns River'!$C26</f>
        <v>0</v>
      </c>
      <c r="L30" s="47">
        <f>'Saint Johns River'!$C27</f>
        <v>0</v>
      </c>
      <c r="M30" s="47">
        <f>'Saint Johns River'!$C28</f>
        <v>0</v>
      </c>
      <c r="N30" s="47">
        <f>'Saint Johns River'!$C29</f>
        <v>0</v>
      </c>
      <c r="O30" s="47">
        <f>'Saint Johns River'!$C30</f>
        <v>0</v>
      </c>
      <c r="P30" s="82">
        <f>'Saint Johns River'!$C31</f>
        <v>0</v>
      </c>
      <c r="Q30" s="85">
        <f t="shared" si="1"/>
        <v>0</v>
      </c>
    </row>
    <row r="31" spans="1:17" ht="15.95" customHeight="1">
      <c r="A31" s="43" t="s">
        <v>133</v>
      </c>
      <c r="B31" s="47">
        <f>'Saint Pete'!$C12</f>
        <v>0</v>
      </c>
      <c r="C31" s="47">
        <f>'Saint Pete'!$C13</f>
        <v>163509.85999999999</v>
      </c>
      <c r="D31" s="47">
        <f>'Saint Pete'!$C14</f>
        <v>0</v>
      </c>
      <c r="E31" s="47">
        <f>'Saint Pete'!$C15</f>
        <v>0</v>
      </c>
      <c r="F31" s="47">
        <f>'Saint Pete'!$C16</f>
        <v>112172.8</v>
      </c>
      <c r="G31" s="82">
        <f>'Saint Pete'!$C17</f>
        <v>0</v>
      </c>
      <c r="H31" s="85">
        <f t="shared" si="0"/>
        <v>275682.65999999997</v>
      </c>
      <c r="J31" s="43" t="s">
        <v>133</v>
      </c>
      <c r="K31" s="47">
        <f>'Saint Pete'!$C26</f>
        <v>0</v>
      </c>
      <c r="L31" s="47">
        <f>'Saint Pete'!$C27</f>
        <v>0</v>
      </c>
      <c r="M31" s="47">
        <f>'Saint Pete'!$C28</f>
        <v>0</v>
      </c>
      <c r="N31" s="47">
        <f>'Saint Pete'!$C29</f>
        <v>0</v>
      </c>
      <c r="O31" s="47">
        <f>'Saint Pete'!$C30</f>
        <v>0</v>
      </c>
      <c r="P31" s="82">
        <f>'Saint Pete'!$C31</f>
        <v>0</v>
      </c>
      <c r="Q31" s="85">
        <f t="shared" si="1"/>
        <v>0</v>
      </c>
    </row>
    <row r="32" spans="1:17" ht="15.95" customHeight="1">
      <c r="A32" s="43" t="s">
        <v>134</v>
      </c>
      <c r="B32" s="47">
        <f>'Santa Fe'!$C12</f>
        <v>0</v>
      </c>
      <c r="C32" s="47">
        <f>'Santa Fe'!$C13</f>
        <v>0</v>
      </c>
      <c r="D32" s="47">
        <f>'Santa Fe'!$C14</f>
        <v>0</v>
      </c>
      <c r="E32" s="47">
        <f>'Santa Fe'!$C15</f>
        <v>0</v>
      </c>
      <c r="F32" s="47">
        <f>'Santa Fe'!$C16</f>
        <v>0</v>
      </c>
      <c r="G32" s="82">
        <f>'Santa Fe'!$C17</f>
        <v>0</v>
      </c>
      <c r="H32" s="85">
        <f t="shared" si="0"/>
        <v>0</v>
      </c>
      <c r="J32" s="43" t="s">
        <v>134</v>
      </c>
      <c r="K32" s="47">
        <f>'Santa Fe'!$C26</f>
        <v>0</v>
      </c>
      <c r="L32" s="47">
        <f>'Santa Fe'!$C27</f>
        <v>0</v>
      </c>
      <c r="M32" s="47">
        <f>'Santa Fe'!$C28</f>
        <v>0</v>
      </c>
      <c r="N32" s="47">
        <f>'Santa Fe'!$C29</f>
        <v>0</v>
      </c>
      <c r="O32" s="47">
        <f>'Santa Fe'!$C30</f>
        <v>264170.90000000002</v>
      </c>
      <c r="P32" s="82">
        <f>'Santa Fe'!$C31</f>
        <v>0</v>
      </c>
      <c r="Q32" s="85">
        <f t="shared" si="1"/>
        <v>264170.90000000002</v>
      </c>
    </row>
    <row r="33" spans="1:17" ht="15.95" customHeight="1">
      <c r="A33" s="43" t="s">
        <v>135</v>
      </c>
      <c r="B33" s="47">
        <f>Seminole!$C12</f>
        <v>0</v>
      </c>
      <c r="C33" s="47">
        <f>Seminole!$C13</f>
        <v>0</v>
      </c>
      <c r="D33" s="47">
        <f>Seminole!$C14</f>
        <v>0</v>
      </c>
      <c r="E33" s="47">
        <f>Seminole!$C15</f>
        <v>0</v>
      </c>
      <c r="F33" s="47">
        <f>Seminole!$C16</f>
        <v>601812.17000000004</v>
      </c>
      <c r="G33" s="82">
        <f>Seminole!$C17</f>
        <v>0</v>
      </c>
      <c r="H33" s="85">
        <f t="shared" si="0"/>
        <v>601812.17000000004</v>
      </c>
      <c r="J33" s="43" t="s">
        <v>135</v>
      </c>
      <c r="K33" s="47">
        <f>Seminole!$C26</f>
        <v>0</v>
      </c>
      <c r="L33" s="47">
        <f>Seminole!$C27</f>
        <v>0</v>
      </c>
      <c r="M33" s="47">
        <f>Seminole!$C28</f>
        <v>0</v>
      </c>
      <c r="N33" s="47">
        <f>Seminole!$C29</f>
        <v>0</v>
      </c>
      <c r="O33" s="47">
        <f>Seminole!$C30</f>
        <v>423.62</v>
      </c>
      <c r="P33" s="82">
        <f>Seminole!$C31</f>
        <v>0</v>
      </c>
      <c r="Q33" s="85">
        <f t="shared" si="1"/>
        <v>423.62</v>
      </c>
    </row>
    <row r="34" spans="1:17" ht="15.95" customHeight="1">
      <c r="A34" s="43" t="s">
        <v>143</v>
      </c>
      <c r="B34" s="47">
        <f>'South Florida '!$C12</f>
        <v>0</v>
      </c>
      <c r="C34" s="47">
        <f>'South Florida '!$C13</f>
        <v>0</v>
      </c>
      <c r="D34" s="47">
        <f>'South Florida '!$C14</f>
        <v>0</v>
      </c>
      <c r="E34" s="47">
        <f>'South Florida '!$C15</f>
        <v>0</v>
      </c>
      <c r="F34" s="47">
        <f>'South Florida '!$C16</f>
        <v>0</v>
      </c>
      <c r="G34" s="82">
        <f>'South Florida '!$C17</f>
        <v>0</v>
      </c>
      <c r="H34" s="85">
        <f t="shared" si="0"/>
        <v>0</v>
      </c>
      <c r="J34" s="43" t="s">
        <v>143</v>
      </c>
      <c r="K34" s="47">
        <f>'South Florida '!$C26</f>
        <v>0</v>
      </c>
      <c r="L34" s="47">
        <f>'South Florida '!$C27</f>
        <v>0</v>
      </c>
      <c r="M34" s="47">
        <f>'South Florida '!$C28</f>
        <v>0</v>
      </c>
      <c r="N34" s="47">
        <f>'South Florida '!$C29</f>
        <v>0</v>
      </c>
      <c r="O34" s="47">
        <f>'South Florida '!$C30</f>
        <v>0</v>
      </c>
      <c r="P34" s="82">
        <f>'South Florida '!$C31</f>
        <v>0</v>
      </c>
      <c r="Q34" s="85">
        <f t="shared" si="1"/>
        <v>0</v>
      </c>
    </row>
    <row r="35" spans="1:17" ht="15.95" customHeight="1">
      <c r="A35" s="43" t="s">
        <v>136</v>
      </c>
      <c r="B35" s="47">
        <f>Tallahassee!$C12</f>
        <v>0</v>
      </c>
      <c r="C35" s="47">
        <f>Tallahassee!$C13</f>
        <v>0</v>
      </c>
      <c r="D35" s="47">
        <f>Tallahassee!$C14</f>
        <v>0</v>
      </c>
      <c r="E35" s="47">
        <f>Tallahassee!$C15</f>
        <v>0</v>
      </c>
      <c r="F35" s="47">
        <f>Tallahassee!$C16</f>
        <v>610679</v>
      </c>
      <c r="G35" s="82">
        <f>Tallahassee!$C17</f>
        <v>0</v>
      </c>
      <c r="H35" s="85">
        <f t="shared" si="0"/>
        <v>610679</v>
      </c>
      <c r="J35" s="43" t="s">
        <v>136</v>
      </c>
      <c r="K35" s="47">
        <f>Tallahassee!$C26</f>
        <v>0</v>
      </c>
      <c r="L35" s="47">
        <f>Tallahassee!$C27</f>
        <v>0</v>
      </c>
      <c r="M35" s="47">
        <f>Tallahassee!$C28</f>
        <v>0</v>
      </c>
      <c r="N35" s="47">
        <f>Tallahassee!$C29</f>
        <v>0</v>
      </c>
      <c r="O35" s="47">
        <f>Tallahassee!$C30</f>
        <v>0</v>
      </c>
      <c r="P35" s="82">
        <f>Tallahassee!$C31</f>
        <v>0</v>
      </c>
      <c r="Q35" s="85">
        <f t="shared" si="1"/>
        <v>0</v>
      </c>
    </row>
    <row r="36" spans="1:17" ht="15.95" customHeight="1" thickBot="1">
      <c r="A36" s="48" t="s">
        <v>137</v>
      </c>
      <c r="B36" s="49">
        <f>Valencia!$C12</f>
        <v>596779.55000000005</v>
      </c>
      <c r="C36" s="49">
        <f>Valencia!$C13</f>
        <v>9792.6</v>
      </c>
      <c r="D36" s="49">
        <f>Valencia!$C14</f>
        <v>2340</v>
      </c>
      <c r="E36" s="49">
        <f>Valencia!$C15</f>
        <v>0</v>
      </c>
      <c r="F36" s="49">
        <f>Valencia!$C16</f>
        <v>7293.59</v>
      </c>
      <c r="G36" s="83">
        <f>Valencia!$C17</f>
        <v>0</v>
      </c>
      <c r="H36" s="85">
        <f t="shared" si="0"/>
        <v>616205.74</v>
      </c>
      <c r="J36" s="48" t="s">
        <v>137</v>
      </c>
      <c r="K36" s="49">
        <f>Valencia!$C26</f>
        <v>0</v>
      </c>
      <c r="L36" s="49">
        <f>Valencia!$C27</f>
        <v>0</v>
      </c>
      <c r="M36" s="49">
        <f>Valencia!$C28</f>
        <v>0</v>
      </c>
      <c r="N36" s="49">
        <f>Valencia!$C29</f>
        <v>0</v>
      </c>
      <c r="O36" s="49">
        <f>Valencia!$C30</f>
        <v>0</v>
      </c>
      <c r="P36" s="83">
        <f>Valencia!$C31</f>
        <v>0</v>
      </c>
      <c r="Q36" s="85">
        <f t="shared" si="1"/>
        <v>0</v>
      </c>
    </row>
    <row r="37" spans="1:17" ht="21.95" customHeight="1" thickBot="1">
      <c r="A37" s="51" t="s">
        <v>87</v>
      </c>
      <c r="B37" s="52">
        <f t="shared" ref="B37:H37" si="2">SUM(B9:B36)</f>
        <v>4723150.83</v>
      </c>
      <c r="C37" s="52">
        <f t="shared" si="2"/>
        <v>10055419.729999999</v>
      </c>
      <c r="D37" s="52">
        <f t="shared" si="2"/>
        <v>805345.27999999991</v>
      </c>
      <c r="E37" s="52">
        <f t="shared" si="2"/>
        <v>68988</v>
      </c>
      <c r="F37" s="52">
        <f t="shared" si="2"/>
        <v>13909872.370000001</v>
      </c>
      <c r="G37" s="97">
        <f t="shared" si="2"/>
        <v>38863.82</v>
      </c>
      <c r="H37" s="90">
        <f t="shared" si="2"/>
        <v>29601640.030000001</v>
      </c>
      <c r="J37" s="51" t="s">
        <v>87</v>
      </c>
      <c r="K37" s="52">
        <f t="shared" ref="K37:Q37" si="3">SUM(K9:K36)</f>
        <v>13100</v>
      </c>
      <c r="L37" s="52">
        <f t="shared" si="3"/>
        <v>10730</v>
      </c>
      <c r="M37" s="52">
        <f t="shared" si="3"/>
        <v>66202.709999999992</v>
      </c>
      <c r="N37" s="52">
        <f t="shared" si="3"/>
        <v>0</v>
      </c>
      <c r="O37" s="52">
        <f t="shared" si="3"/>
        <v>492251</v>
      </c>
      <c r="P37" s="97">
        <f t="shared" si="3"/>
        <v>3375</v>
      </c>
      <c r="Q37" s="90">
        <f t="shared" si="3"/>
        <v>585658.71000000008</v>
      </c>
    </row>
    <row r="38" spans="1:17" ht="15.95" customHeight="1" thickTop="1"/>
    <row r="39" spans="1:17" ht="15.95" customHeight="1">
      <c r="A39" s="5"/>
      <c r="H39" s="31"/>
    </row>
    <row r="40" spans="1:17" ht="15.95" customHeight="1">
      <c r="A40" s="5"/>
    </row>
    <row r="41" spans="1:17" ht="18">
      <c r="F41" s="35"/>
      <c r="G41" s="35"/>
      <c r="H41" s="35"/>
      <c r="Q41" s="95"/>
    </row>
  </sheetData>
  <printOptions horizontalCentered="1"/>
  <pageMargins left="0.75" right="0.75" top="1" bottom="1" header="0.3" footer="0.55000000000000004"/>
  <pageSetup scale="65" orientation="landscape" r:id="rId1"/>
  <headerFooter>
    <oddFooter>&amp;L&amp;Z&amp;F</oddFooter>
  </headerFooter>
  <colBreaks count="1" manualBreakCount="1">
    <brk id="9" max="3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1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144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121629.35</v>
      </c>
      <c r="F13" s="140">
        <v>0</v>
      </c>
      <c r="G13" s="153">
        <f t="shared" si="0"/>
        <v>121629.35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160.5</v>
      </c>
      <c r="D16" s="140">
        <v>0</v>
      </c>
      <c r="E16" s="140">
        <v>192088.92</v>
      </c>
      <c r="F16" s="140">
        <v>32602.75</v>
      </c>
      <c r="G16" s="153">
        <f t="shared" si="0"/>
        <v>224852.17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160.5</v>
      </c>
      <c r="D18" s="162">
        <f>SUM(D12:D17)</f>
        <v>0</v>
      </c>
      <c r="E18" s="162">
        <f>SUM(E12:E17)</f>
        <v>313718.27</v>
      </c>
      <c r="F18" s="163">
        <f>SUM(F12:F17)</f>
        <v>32602.75</v>
      </c>
      <c r="G18" s="132">
        <f>SUM(G12:G17)</f>
        <v>346481.52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35578.5</v>
      </c>
      <c r="F26" s="140">
        <v>10425</v>
      </c>
      <c r="G26" s="155">
        <f t="shared" ref="G26:G31" si="1">SUM(C26:F26)</f>
        <v>46003.5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588</v>
      </c>
      <c r="G27" s="155">
        <f t="shared" si="1"/>
        <v>588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199</v>
      </c>
      <c r="G28" s="155">
        <f t="shared" si="1"/>
        <v>199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495</v>
      </c>
      <c r="G29" s="155">
        <f t="shared" si="1"/>
        <v>495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1047</v>
      </c>
      <c r="D30" s="9">
        <v>12090</v>
      </c>
      <c r="E30" s="140">
        <v>4332.42</v>
      </c>
      <c r="F30" s="140">
        <v>45558.13</v>
      </c>
      <c r="G30" s="155">
        <f t="shared" si="1"/>
        <v>63027.549999999996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1047</v>
      </c>
      <c r="D32" s="170">
        <f>SUM(D26:D31)</f>
        <v>12090</v>
      </c>
      <c r="E32" s="170">
        <f>SUM(E26:E31)</f>
        <v>39910.92</v>
      </c>
      <c r="F32" s="171">
        <f>SUM(F26:F31)</f>
        <v>57265.13</v>
      </c>
      <c r="G32" s="172">
        <f>SUM(G26:G31)</f>
        <v>110313.04999999999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4.42578125" style="119" customWidth="1"/>
    <col min="4" max="4" width="24.85546875" style="119" customWidth="1"/>
    <col min="5" max="5" width="22.140625" style="119" customWidth="1"/>
    <col min="6" max="6" width="23.425781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46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7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1004.73</v>
      </c>
      <c r="F13" s="140">
        <v>0</v>
      </c>
      <c r="G13" s="157">
        <f t="shared" si="0"/>
        <v>1004.73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7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7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68535.88</v>
      </c>
      <c r="D16" s="140">
        <v>0</v>
      </c>
      <c r="E16" s="140">
        <v>294350.96000000002</v>
      </c>
      <c r="F16" s="140">
        <v>10751.3</v>
      </c>
      <c r="G16" s="157">
        <f t="shared" si="0"/>
        <v>373638.14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19509.61</v>
      </c>
      <c r="G17" s="158">
        <f t="shared" si="0"/>
        <v>19509.61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68535.88</v>
      </c>
      <c r="D18" s="162">
        <f>SUM(D12:D17)</f>
        <v>0</v>
      </c>
      <c r="E18" s="162">
        <f>SUM(E12:E17)</f>
        <v>295355.69</v>
      </c>
      <c r="F18" s="163">
        <f>SUM(F12:F17)</f>
        <v>30260.91</v>
      </c>
      <c r="G18" s="132">
        <f>SUM(G12:G17)</f>
        <v>394152.48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5856</v>
      </c>
      <c r="G26" s="155">
        <f t="shared" ref="G26:G31" si="1">SUM(C26:F26)</f>
        <v>5856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53929.93</v>
      </c>
      <c r="F30" s="140">
        <v>5716.75</v>
      </c>
      <c r="G30" s="155">
        <f t="shared" si="1"/>
        <v>59646.68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53929.93</v>
      </c>
      <c r="F32" s="171">
        <f>SUM(F26:F31)</f>
        <v>11572.75</v>
      </c>
      <c r="G32" s="172">
        <f>SUM(G26:G31)</f>
        <v>65502.68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sqref="A1:A2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2.425781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47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40509.93</v>
      </c>
      <c r="D12" s="140">
        <v>1600</v>
      </c>
      <c r="E12" s="140">
        <v>79686.600000000006</v>
      </c>
      <c r="F12" s="140">
        <v>719176.72</v>
      </c>
      <c r="G12" s="153">
        <f t="shared" ref="G12:G17" si="0">SUM(C12:F12)</f>
        <v>840973.25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8678570.4900000002</v>
      </c>
      <c r="D13" s="140">
        <v>7000</v>
      </c>
      <c r="E13" s="140">
        <v>1133474.68</v>
      </c>
      <c r="F13" s="140">
        <v>1170754.4099999999</v>
      </c>
      <c r="G13" s="153">
        <f t="shared" si="0"/>
        <v>10989799.58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47102.94</v>
      </c>
      <c r="D14" s="140"/>
      <c r="E14" s="140">
        <v>27613.03</v>
      </c>
      <c r="F14" s="140">
        <v>59341.3</v>
      </c>
      <c r="G14" s="153">
        <f t="shared" si="0"/>
        <v>134057.27000000002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/>
      <c r="D15" s="140"/>
      <c r="E15" s="140"/>
      <c r="F15" s="140"/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216525.19</v>
      </c>
      <c r="D16" s="140">
        <v>16395</v>
      </c>
      <c r="E16" s="140">
        <v>71537.73</v>
      </c>
      <c r="F16" s="140">
        <v>236346.58</v>
      </c>
      <c r="G16" s="153">
        <f t="shared" si="0"/>
        <v>540804.5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7444.91</v>
      </c>
      <c r="D17" s="182"/>
      <c r="E17" s="182">
        <v>96829.88</v>
      </c>
      <c r="F17" s="182">
        <v>10135.700000000001</v>
      </c>
      <c r="G17" s="154">
        <f t="shared" si="0"/>
        <v>114410.49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8990153.459999999</v>
      </c>
      <c r="D18" s="162">
        <f>SUM(D12:D17)</f>
        <v>24995</v>
      </c>
      <c r="E18" s="162">
        <f>SUM(E12:E17)</f>
        <v>1409141.92</v>
      </c>
      <c r="F18" s="163">
        <f>SUM(F12:F17)</f>
        <v>2195754.71</v>
      </c>
      <c r="G18" s="132">
        <f>SUM(G12:G17)</f>
        <v>12620045.09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3" sqref="A3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1.425781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48</v>
      </c>
      <c r="C5" s="224"/>
      <c r="D5" s="224"/>
      <c r="E5" s="224"/>
      <c r="F5" s="224"/>
      <c r="G5" s="211"/>
      <c r="H5" s="116"/>
      <c r="I5" s="116"/>
    </row>
    <row r="6" spans="1:13" ht="15" customHeight="1">
      <c r="A6" s="216"/>
      <c r="B6" s="228" t="s">
        <v>147</v>
      </c>
      <c r="C6" s="229"/>
      <c r="D6" s="229"/>
      <c r="E6" s="225"/>
      <c r="F6" s="225"/>
      <c r="G6" s="225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0</v>
      </c>
      <c r="E16" s="140">
        <v>0</v>
      </c>
      <c r="F16" s="140">
        <v>0</v>
      </c>
      <c r="G16" s="153">
        <f t="shared" si="0"/>
        <v>0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0</v>
      </c>
      <c r="E18" s="162">
        <f>SUM(E12:E17)</f>
        <v>0</v>
      </c>
      <c r="F18" s="163">
        <f>SUM(F12:F17)</f>
        <v>0</v>
      </c>
      <c r="G18" s="132">
        <f>SUM(G12:G17)</f>
        <v>0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B20" s="187"/>
      <c r="C20" s="188"/>
      <c r="D20" s="18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1.855468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49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0</v>
      </c>
      <c r="E16" s="140">
        <v>5227.95</v>
      </c>
      <c r="F16" s="140">
        <v>719</v>
      </c>
      <c r="G16" s="153">
        <f t="shared" si="0"/>
        <v>5946.95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0</v>
      </c>
      <c r="E18" s="162">
        <f>SUM(E12:E17)</f>
        <v>5227.95</v>
      </c>
      <c r="F18" s="163">
        <f>SUM(F12:F17)</f>
        <v>719</v>
      </c>
      <c r="G18" s="132">
        <f>SUM(G12:G17)</f>
        <v>5946.95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2.5703125" style="119" customWidth="1"/>
    <col min="7" max="7" width="22.710937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50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341754.03</v>
      </c>
      <c r="D12" s="142">
        <v>0</v>
      </c>
      <c r="E12" s="140">
        <v>815.6</v>
      </c>
      <c r="F12" s="140">
        <v>13420</v>
      </c>
      <c r="G12" s="153">
        <f t="shared" ref="G12:G17" si="0">SUM(C12:F12)</f>
        <v>355989.63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4805</v>
      </c>
      <c r="D13" s="142">
        <v>0</v>
      </c>
      <c r="E13" s="140">
        <v>23332.42</v>
      </c>
      <c r="F13" s="140">
        <v>14332.73</v>
      </c>
      <c r="G13" s="153">
        <f t="shared" si="0"/>
        <v>42470.149999999994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25872</v>
      </c>
      <c r="D14" s="140">
        <v>26121.5</v>
      </c>
      <c r="E14" s="140">
        <v>8856.74</v>
      </c>
      <c r="F14" s="140">
        <v>11044.83</v>
      </c>
      <c r="G14" s="153">
        <f t="shared" si="0"/>
        <v>71895.069999999992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2">
        <v>0</v>
      </c>
      <c r="D15" s="142">
        <v>0</v>
      </c>
      <c r="E15" s="142">
        <v>0</v>
      </c>
      <c r="F15" s="142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149590</v>
      </c>
      <c r="D16" s="142">
        <v>0</v>
      </c>
      <c r="E16" s="140">
        <v>231554.56</v>
      </c>
      <c r="F16" s="140">
        <v>527166.05000000005</v>
      </c>
      <c r="G16" s="153">
        <f t="shared" si="0"/>
        <v>908310.6100000001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3">
        <v>0</v>
      </c>
      <c r="D17" s="184">
        <v>0</v>
      </c>
      <c r="E17" s="182">
        <v>49223.32</v>
      </c>
      <c r="F17" s="186">
        <v>0</v>
      </c>
      <c r="G17" s="154">
        <f t="shared" si="0"/>
        <v>49223.32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522021.03</v>
      </c>
      <c r="D18" s="162">
        <f>SUM(D12:D17)</f>
        <v>26121.5</v>
      </c>
      <c r="E18" s="162">
        <f>SUM(E12:E17)</f>
        <v>313782.64</v>
      </c>
      <c r="F18" s="163">
        <f>SUM(F12:F17)</f>
        <v>565963.6100000001</v>
      </c>
      <c r="G18" s="132">
        <f>SUM(G12:G17)</f>
        <v>1427888.7800000003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>
      <c r="A40" s="206" t="s">
        <v>148</v>
      </c>
      <c r="B40" s="206"/>
      <c r="C40" s="206"/>
      <c r="D40" s="206"/>
      <c r="E40" s="206"/>
      <c r="F40" s="206"/>
      <c r="G40" s="206"/>
    </row>
    <row r="41" spans="1:10" ht="15" customHeight="1">
      <c r="A41" s="206"/>
      <c r="B41" s="206"/>
      <c r="C41" s="206"/>
      <c r="D41" s="206"/>
      <c r="E41" s="206"/>
      <c r="F41" s="206"/>
      <c r="G41" s="206"/>
    </row>
    <row r="42" spans="1:10" ht="15" customHeight="1">
      <c r="A42" s="206"/>
      <c r="B42" s="206"/>
      <c r="C42" s="206"/>
      <c r="D42" s="206"/>
      <c r="E42" s="206"/>
      <c r="F42" s="206"/>
      <c r="G42" s="206"/>
    </row>
    <row r="43" spans="1:10" ht="16.5" customHeight="1">
      <c r="A43" s="206"/>
      <c r="B43" s="206"/>
      <c r="C43" s="206"/>
      <c r="D43" s="206"/>
      <c r="E43" s="206"/>
      <c r="F43" s="206"/>
      <c r="G43" s="206"/>
    </row>
    <row r="44" spans="1:10">
      <c r="A44" s="206"/>
      <c r="B44" s="206"/>
      <c r="C44" s="206"/>
      <c r="D44" s="206"/>
      <c r="E44" s="206"/>
      <c r="F44" s="206"/>
      <c r="G44" s="206"/>
    </row>
    <row r="45" spans="1:10">
      <c r="A45" s="206"/>
      <c r="B45" s="206"/>
      <c r="C45" s="206"/>
      <c r="D45" s="206"/>
      <c r="E45" s="206"/>
      <c r="F45" s="206"/>
      <c r="G45" s="206"/>
    </row>
    <row r="46" spans="1:10">
      <c r="A46" s="206"/>
      <c r="B46" s="206"/>
      <c r="C46" s="206"/>
      <c r="D46" s="206"/>
      <c r="E46" s="206"/>
      <c r="F46" s="206"/>
      <c r="G46" s="206"/>
    </row>
    <row r="47" spans="1:10">
      <c r="A47" s="206"/>
      <c r="B47" s="206"/>
      <c r="C47" s="206"/>
      <c r="D47" s="206"/>
      <c r="E47" s="206"/>
      <c r="F47" s="206"/>
      <c r="G47" s="206"/>
    </row>
    <row r="48" spans="1:10">
      <c r="A48" s="206"/>
      <c r="B48" s="206"/>
      <c r="C48" s="206"/>
      <c r="D48" s="206"/>
      <c r="E48" s="206"/>
      <c r="F48" s="206"/>
      <c r="G48" s="206"/>
    </row>
    <row r="49" spans="1:7">
      <c r="A49" s="206"/>
      <c r="B49" s="206"/>
      <c r="C49" s="206"/>
      <c r="D49" s="206"/>
      <c r="E49" s="206"/>
      <c r="F49" s="206"/>
      <c r="G49" s="206"/>
    </row>
    <row r="50" spans="1:7">
      <c r="A50" s="206"/>
      <c r="B50" s="206"/>
      <c r="C50" s="206"/>
      <c r="D50" s="206"/>
      <c r="E50" s="206"/>
      <c r="F50" s="206"/>
      <c r="G50" s="206"/>
    </row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4.7109375" style="119" customWidth="1"/>
    <col min="4" max="4" width="24.85546875" style="119" customWidth="1"/>
    <col min="5" max="5" width="22.140625" style="119" customWidth="1"/>
    <col min="6" max="6" width="23.425781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146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3300</v>
      </c>
      <c r="G13" s="153">
        <f t="shared" si="0"/>
        <v>3300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9685</v>
      </c>
      <c r="D16" s="140">
        <v>0</v>
      </c>
      <c r="E16" s="140">
        <v>73128.02</v>
      </c>
      <c r="F16" s="140">
        <v>20529.38</v>
      </c>
      <c r="G16" s="153">
        <f t="shared" si="0"/>
        <v>103342.40000000001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555.5</v>
      </c>
      <c r="F17" s="182">
        <v>0</v>
      </c>
      <c r="G17" s="154">
        <f t="shared" si="0"/>
        <v>555.5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9685</v>
      </c>
      <c r="D18" s="162">
        <f>SUM(D12:D17)</f>
        <v>0</v>
      </c>
      <c r="E18" s="162">
        <f>SUM(E12:E17)</f>
        <v>73683.520000000004</v>
      </c>
      <c r="F18" s="163">
        <f>SUM(F12:F17)</f>
        <v>23829.38</v>
      </c>
      <c r="G18" s="132">
        <f>SUM(G12:G17)</f>
        <v>107197.90000000001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4948</v>
      </c>
      <c r="G26" s="155">
        <f t="shared" ref="G26:G31" si="1">SUM(C26:F26)</f>
        <v>4948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1509.99</v>
      </c>
      <c r="F27" s="140">
        <v>0</v>
      </c>
      <c r="G27" s="155">
        <f t="shared" si="1"/>
        <v>1509.99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4461</v>
      </c>
      <c r="D30" s="9">
        <v>0</v>
      </c>
      <c r="E30" s="140">
        <v>20448.900000000001</v>
      </c>
      <c r="F30" s="140">
        <v>977155.57</v>
      </c>
      <c r="G30" s="155">
        <f t="shared" si="1"/>
        <v>1002065.47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4461</v>
      </c>
      <c r="D32" s="170">
        <f>SUM(D26:D31)</f>
        <v>0</v>
      </c>
      <c r="E32" s="170">
        <f>SUM(E26:E31)</f>
        <v>21958.890000000003</v>
      </c>
      <c r="F32" s="171">
        <f>SUM(F26:F31)</f>
        <v>982103.57</v>
      </c>
      <c r="G32" s="172">
        <f>SUM(G26:G31)</f>
        <v>1008523.46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3.7109375" style="119" customWidth="1"/>
    <col min="4" max="4" width="24.85546875" style="119" customWidth="1"/>
    <col min="5" max="6" width="22.1406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52</v>
      </c>
      <c r="C5" s="224"/>
      <c r="D5" s="224"/>
      <c r="E5" s="224"/>
      <c r="F5" s="224"/>
      <c r="G5" s="211"/>
      <c r="H5" s="116"/>
      <c r="I5" s="116"/>
    </row>
    <row r="6" spans="1:13" ht="15" customHeight="1">
      <c r="A6" s="216"/>
      <c r="B6" s="225"/>
      <c r="C6" s="226"/>
      <c r="D6" s="225"/>
      <c r="E6" s="225"/>
      <c r="F6" s="225"/>
      <c r="G6" s="225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9274</v>
      </c>
      <c r="D12" s="140">
        <v>0</v>
      </c>
      <c r="E12" s="140">
        <v>0</v>
      </c>
      <c r="F12" s="140">
        <v>0</v>
      </c>
      <c r="G12" s="153">
        <f t="shared" ref="G12:G17" si="0">SUM(C12:F12)</f>
        <v>9274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68988</v>
      </c>
      <c r="D15" s="140">
        <v>0</v>
      </c>
      <c r="E15" s="140">
        <v>0</v>
      </c>
      <c r="F15" s="140">
        <v>0</v>
      </c>
      <c r="G15" s="153">
        <f t="shared" si="0"/>
        <v>68988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0</v>
      </c>
      <c r="E16" s="140">
        <v>0</v>
      </c>
      <c r="F16" s="140">
        <v>0</v>
      </c>
      <c r="G16" s="153">
        <f t="shared" si="0"/>
        <v>0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78262</v>
      </c>
      <c r="D18" s="162">
        <f>SUM(D12:D17)</f>
        <v>0</v>
      </c>
      <c r="E18" s="162">
        <f>SUM(E12:E17)</f>
        <v>0</v>
      </c>
      <c r="F18" s="163">
        <f>SUM(F12:F17)</f>
        <v>0</v>
      </c>
      <c r="G18" s="132">
        <f>SUM(G12:G17)</f>
        <v>78262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10800</v>
      </c>
      <c r="E26" s="140">
        <v>0</v>
      </c>
      <c r="F26" s="140">
        <v>2379</v>
      </c>
      <c r="G26" s="155">
        <f t="shared" ref="G26:G31" si="1">SUM(C26:F26)</f>
        <v>13179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40934.120000000003</v>
      </c>
      <c r="F28" s="140">
        <v>897.85</v>
      </c>
      <c r="G28" s="155">
        <f t="shared" si="1"/>
        <v>41831.97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18200</v>
      </c>
      <c r="F29" s="140">
        <v>48257.04</v>
      </c>
      <c r="G29" s="155">
        <f t="shared" si="1"/>
        <v>66457.040000000008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387800.08</v>
      </c>
      <c r="F30" s="140">
        <v>220473.02</v>
      </c>
      <c r="G30" s="155">
        <f t="shared" si="1"/>
        <v>608273.1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10800</v>
      </c>
      <c r="E32" s="170">
        <f>SUM(E26:E31)</f>
        <v>446934.2</v>
      </c>
      <c r="F32" s="171">
        <f>SUM(F26:F31)</f>
        <v>272006.90999999997</v>
      </c>
      <c r="G32" s="172">
        <f>SUM(G26:G31)</f>
        <v>729741.11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1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53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117891.29</v>
      </c>
      <c r="D12" s="142">
        <v>0</v>
      </c>
      <c r="E12" s="142">
        <v>0</v>
      </c>
      <c r="F12" s="142">
        <v>0</v>
      </c>
      <c r="G12" s="153">
        <f t="shared" ref="G12:G17" si="0">SUM(C12:F12)</f>
        <v>117891.29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2">
        <v>0</v>
      </c>
      <c r="D13" s="142">
        <v>0</v>
      </c>
      <c r="E13" s="142">
        <v>0</v>
      </c>
      <c r="F13" s="142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9379.68</v>
      </c>
      <c r="D14" s="142">
        <v>0</v>
      </c>
      <c r="E14" s="140">
        <v>2274.8200000000002</v>
      </c>
      <c r="F14" s="140">
        <v>556.79</v>
      </c>
      <c r="G14" s="153">
        <f t="shared" si="0"/>
        <v>12211.29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2">
        <v>0</v>
      </c>
      <c r="D15" s="142">
        <v>0</v>
      </c>
      <c r="E15" s="142">
        <v>0</v>
      </c>
      <c r="F15" s="142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9479378.6400000006</v>
      </c>
      <c r="D16" s="140">
        <v>3500</v>
      </c>
      <c r="E16" s="140">
        <v>113887.06</v>
      </c>
      <c r="F16" s="140">
        <v>81034.83</v>
      </c>
      <c r="G16" s="153">
        <f t="shared" si="0"/>
        <v>9677800.5300000012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9606649.6100000013</v>
      </c>
      <c r="D18" s="162">
        <f>SUM(D12:D17)</f>
        <v>3500</v>
      </c>
      <c r="E18" s="162">
        <f>SUM(E12:E17)</f>
        <v>116161.88</v>
      </c>
      <c r="F18" s="163">
        <f>SUM(F12:F17)</f>
        <v>81591.62</v>
      </c>
      <c r="G18" s="132">
        <f>SUM(G12:G17)</f>
        <v>9807903.1100000013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1.285156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54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480059.4</v>
      </c>
      <c r="D16" s="140">
        <v>0</v>
      </c>
      <c r="E16" s="140">
        <v>12011.47</v>
      </c>
      <c r="F16" s="140">
        <v>0</v>
      </c>
      <c r="G16" s="153">
        <f t="shared" si="0"/>
        <v>492070.87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480059.4</v>
      </c>
      <c r="D18" s="162">
        <f>SUM(D12:D17)</f>
        <v>0</v>
      </c>
      <c r="E18" s="162">
        <f>SUM(E12:E17)</f>
        <v>12011.47</v>
      </c>
      <c r="F18" s="163">
        <f>SUM(F12:F17)</f>
        <v>0</v>
      </c>
      <c r="G18" s="132">
        <f>SUM(G12:G17)</f>
        <v>492070.87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zoomScale="60" zoomScaleNormal="60" workbookViewId="0"/>
  </sheetViews>
  <sheetFormatPr defaultRowHeight="12.75"/>
  <cols>
    <col min="1" max="1" width="48.7109375" style="119" customWidth="1"/>
    <col min="2" max="2" width="15.5703125" style="31" customWidth="1"/>
    <col min="3" max="3" width="16.42578125" style="31" customWidth="1"/>
    <col min="4" max="4" width="17" style="25" customWidth="1"/>
    <col min="5" max="5" width="15.5703125" style="116" customWidth="1"/>
    <col min="6" max="6" width="17.28515625" style="119" customWidth="1"/>
    <col min="7" max="7" width="14.85546875" style="119" customWidth="1"/>
    <col min="8" max="8" width="18.140625" style="119" customWidth="1"/>
    <col min="9" max="9" width="3" style="119" customWidth="1"/>
    <col min="10" max="10" width="48.7109375" style="119" customWidth="1"/>
    <col min="11" max="11" width="16.140625" style="119" customWidth="1"/>
    <col min="12" max="12" width="15.28515625" style="119" customWidth="1"/>
    <col min="13" max="13" width="16.7109375" style="119" customWidth="1"/>
    <col min="14" max="14" width="16.140625" style="119" customWidth="1"/>
    <col min="15" max="15" width="18.140625" style="119" customWidth="1"/>
    <col min="16" max="16" width="17.5703125" style="119" customWidth="1"/>
    <col min="17" max="17" width="18.5703125" style="119" customWidth="1"/>
    <col min="18" max="16384" width="9.140625" style="119"/>
  </cols>
  <sheetData>
    <row r="1" spans="1:19" ht="18" customHeight="1">
      <c r="A1" s="212" t="s">
        <v>89</v>
      </c>
      <c r="B1" s="212"/>
      <c r="C1" s="212"/>
      <c r="D1" s="212"/>
      <c r="E1" s="212"/>
      <c r="F1" s="212"/>
      <c r="G1" s="212"/>
      <c r="H1" s="212"/>
      <c r="J1" s="212" t="s">
        <v>89</v>
      </c>
      <c r="K1" s="212"/>
      <c r="L1" s="212"/>
      <c r="M1" s="212"/>
      <c r="N1" s="212"/>
      <c r="O1" s="212"/>
      <c r="P1" s="212"/>
      <c r="Q1" s="212"/>
    </row>
    <row r="2" spans="1:19" ht="18" customHeight="1">
      <c r="A2" s="212" t="s">
        <v>85</v>
      </c>
      <c r="B2" s="212"/>
      <c r="C2" s="212"/>
      <c r="D2" s="212"/>
      <c r="E2" s="212"/>
      <c r="F2" s="212"/>
      <c r="G2" s="212"/>
      <c r="H2" s="212"/>
      <c r="J2" s="212" t="s">
        <v>85</v>
      </c>
      <c r="K2" s="212"/>
      <c r="L2" s="212"/>
      <c r="M2" s="212"/>
      <c r="N2" s="212"/>
      <c r="O2" s="212"/>
      <c r="P2" s="212"/>
      <c r="Q2" s="212"/>
    </row>
    <row r="3" spans="1:19" ht="18" customHeight="1">
      <c r="A3" s="213" t="s">
        <v>102</v>
      </c>
      <c r="B3" s="213"/>
      <c r="C3" s="213"/>
      <c r="D3" s="213"/>
      <c r="E3" s="213"/>
      <c r="F3" s="213"/>
      <c r="G3" s="213"/>
      <c r="H3" s="213"/>
      <c r="J3" s="215" t="s">
        <v>97</v>
      </c>
      <c r="K3" s="215"/>
      <c r="L3" s="215"/>
      <c r="M3" s="215"/>
      <c r="N3" s="215"/>
      <c r="O3" s="215"/>
      <c r="P3" s="215"/>
      <c r="Q3" s="215"/>
    </row>
    <row r="4" spans="1:19" ht="18" customHeight="1">
      <c r="A4" s="211" t="str">
        <f>System!A4</f>
        <v>Fiscal Year:   July 1, 2014 Through June 30, 2015</v>
      </c>
      <c r="B4" s="211"/>
      <c r="C4" s="211"/>
      <c r="D4" s="211"/>
      <c r="E4" s="211"/>
      <c r="F4" s="211"/>
      <c r="G4" s="211"/>
      <c r="H4" s="211"/>
      <c r="J4" s="215" t="s">
        <v>96</v>
      </c>
      <c r="K4" s="215"/>
      <c r="L4" s="215"/>
      <c r="M4" s="215"/>
      <c r="N4" s="215"/>
      <c r="O4" s="215"/>
      <c r="P4" s="215"/>
      <c r="Q4" s="215"/>
    </row>
    <row r="5" spans="1:19" ht="18" customHeight="1">
      <c r="A5" s="211"/>
      <c r="B5" s="211"/>
      <c r="C5" s="211"/>
      <c r="D5" s="211"/>
      <c r="E5" s="211"/>
      <c r="F5" s="211"/>
      <c r="G5" s="211"/>
      <c r="H5" s="211"/>
      <c r="J5" s="211" t="str">
        <f>System!A23</f>
        <v>Fiscal Year:   July 1, 2014 Through June 30, 2015</v>
      </c>
      <c r="K5" s="211"/>
      <c r="L5" s="211"/>
      <c r="M5" s="211"/>
      <c r="N5" s="211"/>
      <c r="O5" s="211"/>
      <c r="P5" s="211"/>
      <c r="Q5" s="211"/>
    </row>
    <row r="6" spans="1:19" ht="18" customHeight="1">
      <c r="A6" s="5"/>
      <c r="B6" s="53"/>
      <c r="C6" s="53"/>
      <c r="D6" s="54"/>
      <c r="E6" s="55"/>
      <c r="F6" s="5"/>
      <c r="G6" s="5"/>
      <c r="H6" s="5"/>
      <c r="J6" s="5"/>
      <c r="K6" s="53"/>
      <c r="L6" s="53"/>
      <c r="M6" s="54"/>
      <c r="N6" s="55"/>
      <c r="O6" s="5"/>
      <c r="P6" s="5"/>
      <c r="Q6" s="5"/>
    </row>
    <row r="7" spans="1:19" ht="18" customHeight="1" thickBot="1">
      <c r="A7" s="195"/>
      <c r="B7" s="195"/>
      <c r="C7" s="195"/>
      <c r="D7" s="195"/>
      <c r="E7" s="55"/>
      <c r="F7" s="5"/>
      <c r="G7" s="5"/>
      <c r="H7" s="5"/>
      <c r="J7" s="195"/>
      <c r="K7" s="195"/>
      <c r="L7" s="195"/>
      <c r="M7" s="195"/>
      <c r="N7" s="55"/>
      <c r="O7" s="5"/>
      <c r="P7" s="5"/>
      <c r="Q7" s="5"/>
    </row>
    <row r="8" spans="1:19" s="41" customFormat="1" ht="51" customHeight="1" thickBot="1">
      <c r="A8" s="36" t="s">
        <v>86</v>
      </c>
      <c r="B8" s="37" t="s">
        <v>1</v>
      </c>
      <c r="C8" s="38" t="s">
        <v>2</v>
      </c>
      <c r="D8" s="39" t="s">
        <v>3</v>
      </c>
      <c r="E8" s="39" t="s">
        <v>4</v>
      </c>
      <c r="F8" s="38" t="s">
        <v>5</v>
      </c>
      <c r="G8" s="40" t="s">
        <v>15</v>
      </c>
      <c r="H8" s="84" t="s">
        <v>90</v>
      </c>
      <c r="J8" s="36" t="s">
        <v>86</v>
      </c>
      <c r="K8" s="37" t="s">
        <v>1</v>
      </c>
      <c r="L8" s="38" t="s">
        <v>2</v>
      </c>
      <c r="M8" s="39" t="s">
        <v>3</v>
      </c>
      <c r="N8" s="39" t="s">
        <v>4</v>
      </c>
      <c r="O8" s="38" t="s">
        <v>5</v>
      </c>
      <c r="P8" s="40" t="s">
        <v>15</v>
      </c>
      <c r="Q8" s="84" t="s">
        <v>90</v>
      </c>
    </row>
    <row r="9" spans="1:19" s="41" customFormat="1" ht="15.95" customHeight="1">
      <c r="A9" s="92" t="s">
        <v>116</v>
      </c>
      <c r="B9" s="42">
        <f>'Eastern Florida'!D12</f>
        <v>0</v>
      </c>
      <c r="C9" s="110">
        <f>'Eastern Florida'!D13</f>
        <v>0</v>
      </c>
      <c r="D9" s="111">
        <f>'Eastern Florida'!D14</f>
        <v>92675</v>
      </c>
      <c r="E9" s="111">
        <f>'Eastern Florida'!D15</f>
        <v>0</v>
      </c>
      <c r="F9" s="110">
        <f>'Eastern Florida'!D16</f>
        <v>0</v>
      </c>
      <c r="G9" s="112">
        <f>'Eastern Florida'!D17</f>
        <v>0</v>
      </c>
      <c r="H9" s="77">
        <f>SUM(B9:G9)</f>
        <v>92675</v>
      </c>
      <c r="I9" s="119"/>
      <c r="J9" s="92" t="s">
        <v>116</v>
      </c>
      <c r="K9" s="42">
        <f>'Eastern Florida'!D26</f>
        <v>0</v>
      </c>
      <c r="L9" s="110">
        <f>'Eastern Florida'!D27</f>
        <v>0</v>
      </c>
      <c r="M9" s="111">
        <f>'Eastern Florida'!D28</f>
        <v>0</v>
      </c>
      <c r="N9" s="111">
        <f>'Eastern Florida'!D29</f>
        <v>0</v>
      </c>
      <c r="O9" s="110">
        <f>'Eastern Florida'!D30</f>
        <v>0</v>
      </c>
      <c r="P9" s="112">
        <f>'Eastern Florida'!D31</f>
        <v>0</v>
      </c>
      <c r="Q9" s="77">
        <f>SUM(K9:P9)</f>
        <v>0</v>
      </c>
      <c r="R9" s="119"/>
      <c r="S9" s="119"/>
    </row>
    <row r="10" spans="1:19" ht="15.95" customHeight="1">
      <c r="A10" s="43" t="s">
        <v>117</v>
      </c>
      <c r="B10" s="44">
        <f>Broward!D12</f>
        <v>44151.31</v>
      </c>
      <c r="C10" s="45">
        <f>Broward!D13</f>
        <v>229567.31</v>
      </c>
      <c r="D10" s="45">
        <f>Broward!D14</f>
        <v>0</v>
      </c>
      <c r="E10" s="45">
        <f>Broward!D15</f>
        <v>0</v>
      </c>
      <c r="F10" s="45">
        <f>Broward!D16</f>
        <v>313537.5</v>
      </c>
      <c r="G10" s="98">
        <f>Broward!D17</f>
        <v>0</v>
      </c>
      <c r="H10" s="78">
        <f t="shared" ref="H10:H36" si="0">SUM(B10:G10)</f>
        <v>587256.12</v>
      </c>
      <c r="J10" s="43" t="s">
        <v>117</v>
      </c>
      <c r="K10" s="44">
        <f>Broward!D26</f>
        <v>0</v>
      </c>
      <c r="L10" s="45">
        <f>Broward!D27</f>
        <v>0</v>
      </c>
      <c r="M10" s="45">
        <f>Broward!D28</f>
        <v>0</v>
      </c>
      <c r="N10" s="45">
        <f>Broward!D29</f>
        <v>0</v>
      </c>
      <c r="O10" s="45">
        <f>Broward!D30</f>
        <v>0</v>
      </c>
      <c r="P10" s="98">
        <f>Broward!D31</f>
        <v>0</v>
      </c>
      <c r="Q10" s="78">
        <f>SUM(K10:P10)</f>
        <v>0</v>
      </c>
    </row>
    <row r="11" spans="1:19" ht="15.95" customHeight="1">
      <c r="A11" s="43" t="s">
        <v>118</v>
      </c>
      <c r="B11" s="44">
        <f>'Central Florida'!$D12</f>
        <v>0</v>
      </c>
      <c r="C11" s="45">
        <f>'Central Florida'!$D13</f>
        <v>0</v>
      </c>
      <c r="D11" s="45">
        <f>'Central Florida'!$D14</f>
        <v>0</v>
      </c>
      <c r="E11" s="45">
        <f>'Central Florida'!$D15</f>
        <v>0</v>
      </c>
      <c r="F11" s="45">
        <f>'Central Florida'!$D16</f>
        <v>11556.12</v>
      </c>
      <c r="G11" s="98">
        <f>'Central Florida'!$D17</f>
        <v>0</v>
      </c>
      <c r="H11" s="85">
        <f>SUM(B11:G11)</f>
        <v>11556.12</v>
      </c>
      <c r="J11" s="43" t="s">
        <v>118</v>
      </c>
      <c r="K11" s="44">
        <f>'Central Florida'!$D26</f>
        <v>0</v>
      </c>
      <c r="L11" s="45">
        <f>'Central Florida'!$D27</f>
        <v>0</v>
      </c>
      <c r="M11" s="45">
        <f>'Central Florida'!$D28</f>
        <v>0</v>
      </c>
      <c r="N11" s="45">
        <f>'Central Florida'!$D29</f>
        <v>0</v>
      </c>
      <c r="O11" s="45">
        <f>'Central Florida'!$D30</f>
        <v>0</v>
      </c>
      <c r="P11" s="98">
        <f>'Central Florida'!$D31</f>
        <v>0</v>
      </c>
      <c r="Q11" s="85">
        <f>SUM(K11:P11)</f>
        <v>0</v>
      </c>
    </row>
    <row r="12" spans="1:19" ht="15.95" customHeight="1">
      <c r="A12" s="43" t="s">
        <v>138</v>
      </c>
      <c r="B12" s="44">
        <f>Chipola!D12</f>
        <v>0</v>
      </c>
      <c r="C12" s="45">
        <f>Chipola!D13</f>
        <v>0</v>
      </c>
      <c r="D12" s="45">
        <f>Chipola!D14</f>
        <v>0</v>
      </c>
      <c r="E12" s="45">
        <f>Chipola!D15</f>
        <v>0</v>
      </c>
      <c r="F12" s="45">
        <f>Chipola!D16</f>
        <v>0</v>
      </c>
      <c r="G12" s="98">
        <f>Chipola!D17</f>
        <v>0</v>
      </c>
      <c r="H12" s="85">
        <f>SUM(B12:G12)</f>
        <v>0</v>
      </c>
      <c r="J12" s="43" t="s">
        <v>138</v>
      </c>
      <c r="K12" s="44">
        <f>Chipola!D26</f>
        <v>0</v>
      </c>
      <c r="L12" s="45">
        <f>Chipola!D27</f>
        <v>0</v>
      </c>
      <c r="M12" s="45">
        <f>Chipola!D28</f>
        <v>0</v>
      </c>
      <c r="N12" s="45">
        <f>Chipola!D29</f>
        <v>0</v>
      </c>
      <c r="O12" s="45">
        <f>Chipola!D30</f>
        <v>0</v>
      </c>
      <c r="P12" s="98">
        <f>Chipola!D31</f>
        <v>0</v>
      </c>
      <c r="Q12" s="85">
        <f>SUM(K12:P12)</f>
        <v>0</v>
      </c>
    </row>
    <row r="13" spans="1:19" ht="15.95" customHeight="1">
      <c r="A13" s="43" t="s">
        <v>119</v>
      </c>
      <c r="B13" s="44">
        <f>Daytona!$D12</f>
        <v>0</v>
      </c>
      <c r="C13" s="45">
        <f>Daytona!$D13</f>
        <v>0</v>
      </c>
      <c r="D13" s="45">
        <f>Daytona!$D14</f>
        <v>0</v>
      </c>
      <c r="E13" s="45">
        <f>Daytona!$D15</f>
        <v>0</v>
      </c>
      <c r="F13" s="45">
        <f>Daytona!$D16</f>
        <v>44689</v>
      </c>
      <c r="G13" s="98">
        <f>Daytona!$D17</f>
        <v>0</v>
      </c>
      <c r="H13" s="85">
        <f t="shared" si="0"/>
        <v>44689</v>
      </c>
      <c r="J13" s="43" t="s">
        <v>119</v>
      </c>
      <c r="K13" s="44">
        <f>Daytona!$D26</f>
        <v>1280</v>
      </c>
      <c r="L13" s="45">
        <f>Daytona!$D27</f>
        <v>2965</v>
      </c>
      <c r="M13" s="45">
        <f>Daytona!$D28</f>
        <v>0</v>
      </c>
      <c r="N13" s="45">
        <f>Daytona!$D29</f>
        <v>0</v>
      </c>
      <c r="O13" s="45">
        <f>Daytona!$D30</f>
        <v>8625</v>
      </c>
      <c r="P13" s="98">
        <f>Daytona!$D31</f>
        <v>0</v>
      </c>
      <c r="Q13" s="85">
        <f>SUM(K13:P13)</f>
        <v>12870</v>
      </c>
    </row>
    <row r="14" spans="1:19" ht="15.95" customHeight="1">
      <c r="A14" s="43" t="s">
        <v>120</v>
      </c>
      <c r="B14" s="44">
        <f>'Florida Southwestern'!$D12</f>
        <v>0</v>
      </c>
      <c r="C14" s="45">
        <f>'Florida Southwestern'!$D13</f>
        <v>0</v>
      </c>
      <c r="D14" s="45">
        <f>'Florida Southwestern'!$D14</f>
        <v>0</v>
      </c>
      <c r="E14" s="45">
        <f>'Florida Southwestern'!$D15</f>
        <v>0</v>
      </c>
      <c r="F14" s="45">
        <f>'Florida Southwestern'!$D16</f>
        <v>0</v>
      </c>
      <c r="G14" s="98">
        <f>'Florida Southwestern'!$D17</f>
        <v>1360</v>
      </c>
      <c r="H14" s="85">
        <f t="shared" si="0"/>
        <v>1360</v>
      </c>
      <c r="J14" s="43" t="s">
        <v>120</v>
      </c>
      <c r="K14" s="44">
        <f>'Florida Southwestern'!$D26</f>
        <v>0</v>
      </c>
      <c r="L14" s="45">
        <f>'Florida Southwestern'!$D27</f>
        <v>0</v>
      </c>
      <c r="M14" s="45">
        <f>'Florida Southwestern'!$D28</f>
        <v>0</v>
      </c>
      <c r="N14" s="45">
        <f>'Florida Southwestern'!$D29</f>
        <v>0</v>
      </c>
      <c r="O14" s="45">
        <f>'Florida Southwestern'!$D30</f>
        <v>0</v>
      </c>
      <c r="P14" s="98">
        <f>'Florida Southwestern'!$D31</f>
        <v>0</v>
      </c>
      <c r="Q14" s="85">
        <f t="shared" ref="Q14:Q36" si="1">SUM(K14:P14)</f>
        <v>0</v>
      </c>
    </row>
    <row r="15" spans="1:19" ht="15.95" customHeight="1">
      <c r="A15" s="43" t="s">
        <v>121</v>
      </c>
      <c r="B15" s="47">
        <f>'FSC Jacksonville'!$D12</f>
        <v>0</v>
      </c>
      <c r="C15" s="45">
        <f>'FSC Jacksonville'!$D13</f>
        <v>0</v>
      </c>
      <c r="D15" s="45">
        <f>'FSC Jacksonville'!$D14</f>
        <v>0</v>
      </c>
      <c r="E15" s="45">
        <f>'FSC Jacksonville'!$D15</f>
        <v>0</v>
      </c>
      <c r="F15" s="45">
        <f>'FSC Jacksonville'!$D16</f>
        <v>309473.14</v>
      </c>
      <c r="G15" s="98">
        <f>'FSC Jacksonville'!$D17</f>
        <v>0</v>
      </c>
      <c r="H15" s="85">
        <f>SUM(B15:G15)</f>
        <v>309473.14</v>
      </c>
      <c r="J15" s="43" t="s">
        <v>121</v>
      </c>
      <c r="K15" s="47">
        <f>'FSC Jacksonville'!$D26</f>
        <v>6270</v>
      </c>
      <c r="L15" s="45">
        <f>'FSC Jacksonville'!$D27</f>
        <v>0</v>
      </c>
      <c r="M15" s="45">
        <f>'FSC Jacksonville'!$D28</f>
        <v>0</v>
      </c>
      <c r="N15" s="45">
        <f>'FSC Jacksonville'!$D29</f>
        <v>0</v>
      </c>
      <c r="O15" s="45">
        <f>'FSC Jacksonville'!$D30</f>
        <v>63039.49</v>
      </c>
      <c r="P15" s="98">
        <f>'FSC Jacksonville'!$D31</f>
        <v>0</v>
      </c>
      <c r="Q15" s="85">
        <f>SUM(K15:P15)</f>
        <v>69309.489999999991</v>
      </c>
    </row>
    <row r="16" spans="1:19" ht="15.95" customHeight="1">
      <c r="A16" s="43" t="s">
        <v>139</v>
      </c>
      <c r="B16" s="47">
        <f>'Florida Keys'!$D12</f>
        <v>0</v>
      </c>
      <c r="C16" s="45">
        <f>'Florida Keys'!$D13</f>
        <v>7945</v>
      </c>
      <c r="D16" s="45">
        <f>'Florida Keys'!$D14</f>
        <v>0</v>
      </c>
      <c r="E16" s="45">
        <f>'Florida Keys'!$D15</f>
        <v>0</v>
      </c>
      <c r="F16" s="45">
        <f>'Florida Keys'!$D16</f>
        <v>0</v>
      </c>
      <c r="G16" s="98">
        <f>'Florida Keys'!$D17</f>
        <v>0</v>
      </c>
      <c r="H16" s="85">
        <f t="shared" si="0"/>
        <v>7945</v>
      </c>
      <c r="J16" s="43" t="s">
        <v>139</v>
      </c>
      <c r="K16" s="47">
        <f>'Florida Keys'!$D26</f>
        <v>0</v>
      </c>
      <c r="L16" s="45">
        <f>'Florida Keys'!$D27</f>
        <v>0</v>
      </c>
      <c r="M16" s="45">
        <f>'Florida Keys'!$D28</f>
        <v>0</v>
      </c>
      <c r="N16" s="45">
        <f>'Florida Keys'!$D29</f>
        <v>0</v>
      </c>
      <c r="O16" s="45">
        <f>'Florida Keys'!$D30</f>
        <v>0</v>
      </c>
      <c r="P16" s="98">
        <f>'Florida Keys'!$D31</f>
        <v>0</v>
      </c>
      <c r="Q16" s="85">
        <f t="shared" si="1"/>
        <v>0</v>
      </c>
    </row>
    <row r="17" spans="1:17" ht="15.95" customHeight="1">
      <c r="A17" s="43" t="s">
        <v>122</v>
      </c>
      <c r="B17" s="47">
        <f>'Gulf Coast'!$D12</f>
        <v>0</v>
      </c>
      <c r="C17" s="45">
        <f>'Gulf Coast'!$D13</f>
        <v>0</v>
      </c>
      <c r="D17" s="45">
        <f>'Gulf Coast'!$D14</f>
        <v>0</v>
      </c>
      <c r="E17" s="45">
        <f>'Gulf Coast'!$D15</f>
        <v>0</v>
      </c>
      <c r="F17" s="45">
        <f>'Gulf Coast'!$D16</f>
        <v>0</v>
      </c>
      <c r="G17" s="98">
        <f>'Gulf Coast'!$D17</f>
        <v>31610.45</v>
      </c>
      <c r="H17" s="85">
        <f t="shared" si="0"/>
        <v>31610.45</v>
      </c>
      <c r="J17" s="43" t="s">
        <v>122</v>
      </c>
      <c r="K17" s="47">
        <f>'Gulf Coast'!$D26</f>
        <v>2228.5700000000002</v>
      </c>
      <c r="L17" s="45">
        <f>'Gulf Coast'!$D27</f>
        <v>0</v>
      </c>
      <c r="M17" s="45">
        <f>'Gulf Coast'!$D28</f>
        <v>0</v>
      </c>
      <c r="N17" s="45">
        <f>'Gulf Coast'!$D29</f>
        <v>0</v>
      </c>
      <c r="O17" s="45">
        <f>'Gulf Coast'!$D30</f>
        <v>0</v>
      </c>
      <c r="P17" s="98">
        <f>'Gulf Coast'!$D31</f>
        <v>15546.12</v>
      </c>
      <c r="Q17" s="85">
        <f t="shared" si="1"/>
        <v>17774.690000000002</v>
      </c>
    </row>
    <row r="18" spans="1:17" ht="15.95" customHeight="1">
      <c r="A18" s="43" t="s">
        <v>123</v>
      </c>
      <c r="B18" s="47">
        <f>Hillsborough!$D12</f>
        <v>3200</v>
      </c>
      <c r="C18" s="45">
        <f>Hillsborough!$D13</f>
        <v>0</v>
      </c>
      <c r="D18" s="45">
        <f>Hillsborough!$D14</f>
        <v>0</v>
      </c>
      <c r="E18" s="45">
        <f>Hillsborough!$D15</f>
        <v>0</v>
      </c>
      <c r="F18" s="45">
        <f>Hillsborough!$D16</f>
        <v>0</v>
      </c>
      <c r="G18" s="98">
        <f>Hillsborough!$D17</f>
        <v>0</v>
      </c>
      <c r="H18" s="85">
        <f t="shared" si="0"/>
        <v>3200</v>
      </c>
      <c r="J18" s="43" t="s">
        <v>123</v>
      </c>
      <c r="K18" s="47">
        <f>Hillsborough!$D26</f>
        <v>30930</v>
      </c>
      <c r="L18" s="45">
        <f>Hillsborough!$D27</f>
        <v>4325</v>
      </c>
      <c r="M18" s="45">
        <f>Hillsborough!$D28</f>
        <v>0</v>
      </c>
      <c r="N18" s="45">
        <f>Hillsborough!$D29</f>
        <v>0</v>
      </c>
      <c r="O18" s="45">
        <f>Hillsborough!$D30</f>
        <v>502586</v>
      </c>
      <c r="P18" s="98">
        <f>Hillsborough!$D31</f>
        <v>0</v>
      </c>
      <c r="Q18" s="85">
        <f t="shared" si="1"/>
        <v>537841</v>
      </c>
    </row>
    <row r="19" spans="1:17" ht="15.95" customHeight="1">
      <c r="A19" s="43" t="s">
        <v>124</v>
      </c>
      <c r="B19" s="44">
        <f>'Florida Gateway'!$D12</f>
        <v>0</v>
      </c>
      <c r="C19" s="45">
        <f>'Florida Gateway'!$D13</f>
        <v>0</v>
      </c>
      <c r="D19" s="45">
        <f>'Florida Gateway'!$D14</f>
        <v>0</v>
      </c>
      <c r="E19" s="45">
        <f>'Florida Gateway'!$D15</f>
        <v>0</v>
      </c>
      <c r="F19" s="45">
        <f>'Florida Gateway'!$D16</f>
        <v>10410</v>
      </c>
      <c r="G19" s="98">
        <f>'Florida Gateway'!$D17</f>
        <v>0</v>
      </c>
      <c r="H19" s="85">
        <f>SUM(B19:G19)</f>
        <v>10410</v>
      </c>
      <c r="J19" s="43" t="s">
        <v>124</v>
      </c>
      <c r="K19" s="44">
        <f>'Florida Gateway'!$D26</f>
        <v>0</v>
      </c>
      <c r="L19" s="45">
        <f>'Florida Gateway'!$D27</f>
        <v>0</v>
      </c>
      <c r="M19" s="45">
        <f>'Florida Gateway'!$D28</f>
        <v>0</v>
      </c>
      <c r="N19" s="45">
        <f>'Florida Gateway'!$D29</f>
        <v>0</v>
      </c>
      <c r="O19" s="45">
        <f>'Florida Gateway'!$D30</f>
        <v>0</v>
      </c>
      <c r="P19" s="98">
        <f>'Florida Gateway'!$D31</f>
        <v>0</v>
      </c>
      <c r="Q19" s="85">
        <f>SUM(K19:P19)</f>
        <v>0</v>
      </c>
    </row>
    <row r="20" spans="1:17" ht="15.95" customHeight="1">
      <c r="A20" s="43" t="s">
        <v>141</v>
      </c>
      <c r="B20" s="47">
        <f>'Indian River'!$D12</f>
        <v>0</v>
      </c>
      <c r="C20" s="45">
        <f>'Indian River'!$D13</f>
        <v>0</v>
      </c>
      <c r="D20" s="45">
        <f>'Indian River'!$D14</f>
        <v>0</v>
      </c>
      <c r="E20" s="45">
        <f>'Indian River'!$D15</f>
        <v>0</v>
      </c>
      <c r="F20" s="45">
        <f>'Indian River'!$D16</f>
        <v>0</v>
      </c>
      <c r="G20" s="98">
        <f>'Indian River'!$D17</f>
        <v>0</v>
      </c>
      <c r="H20" s="85">
        <f t="shared" si="0"/>
        <v>0</v>
      </c>
      <c r="J20" s="43" t="s">
        <v>141</v>
      </c>
      <c r="K20" s="47">
        <f>'Indian River'!$D26</f>
        <v>0</v>
      </c>
      <c r="L20" s="45">
        <f>'Indian River'!$D27</f>
        <v>0</v>
      </c>
      <c r="M20" s="45">
        <f>'Indian River'!$D28</f>
        <v>0</v>
      </c>
      <c r="N20" s="45">
        <f>'Indian River'!$D29</f>
        <v>0</v>
      </c>
      <c r="O20" s="45">
        <f>'Indian River'!$D30</f>
        <v>0</v>
      </c>
      <c r="P20" s="98">
        <f>'Indian River'!$D31</f>
        <v>0</v>
      </c>
      <c r="Q20" s="85">
        <f t="shared" si="1"/>
        <v>0</v>
      </c>
    </row>
    <row r="21" spans="1:17" ht="15.95" customHeight="1">
      <c r="A21" s="43" t="s">
        <v>140</v>
      </c>
      <c r="B21" s="47">
        <f>'Lake-Sumter'!$D12</f>
        <v>0</v>
      </c>
      <c r="C21" s="45">
        <f>'Lake-Sumter'!$D13</f>
        <v>0</v>
      </c>
      <c r="D21" s="45">
        <f>'Lake-Sumter'!$D14</f>
        <v>0</v>
      </c>
      <c r="E21" s="45">
        <f>'Lake-Sumter'!$D15</f>
        <v>0</v>
      </c>
      <c r="F21" s="45">
        <f>'Lake-Sumter'!$D16</f>
        <v>0</v>
      </c>
      <c r="G21" s="98">
        <f>'Lake-Sumter'!$D17</f>
        <v>0</v>
      </c>
      <c r="H21" s="85">
        <f t="shared" si="0"/>
        <v>0</v>
      </c>
      <c r="J21" s="43" t="s">
        <v>140</v>
      </c>
      <c r="K21" s="47">
        <f>'Lake-Sumter'!$D26</f>
        <v>0</v>
      </c>
      <c r="L21" s="45">
        <f>'Lake-Sumter'!$D27</f>
        <v>0</v>
      </c>
      <c r="M21" s="45">
        <f>'Lake-Sumter'!$D28</f>
        <v>0</v>
      </c>
      <c r="N21" s="45">
        <f>'Lake-Sumter'!$D29</f>
        <v>0</v>
      </c>
      <c r="O21" s="45">
        <f>'Lake-Sumter'!$D30</f>
        <v>12090</v>
      </c>
      <c r="P21" s="98">
        <f>'Lake-Sumter'!$D31</f>
        <v>0</v>
      </c>
      <c r="Q21" s="85">
        <f t="shared" si="1"/>
        <v>12090</v>
      </c>
    </row>
    <row r="22" spans="1:17" ht="15.95" customHeight="1">
      <c r="A22" s="43" t="s">
        <v>125</v>
      </c>
      <c r="B22" s="47">
        <f>'State College of Florida'!$D12</f>
        <v>0</v>
      </c>
      <c r="C22" s="45">
        <f>'State College of Florida'!$D13</f>
        <v>0</v>
      </c>
      <c r="D22" s="45">
        <f>'State College of Florida'!$D14</f>
        <v>0</v>
      </c>
      <c r="E22" s="45">
        <f>'State College of Florida'!$D15</f>
        <v>0</v>
      </c>
      <c r="F22" s="45">
        <f>'State College of Florida'!$D30</f>
        <v>0</v>
      </c>
      <c r="G22" s="98">
        <f>'State College of Florida'!$D17</f>
        <v>0</v>
      </c>
      <c r="H22" s="85">
        <f>SUM(B22:G22)</f>
        <v>0</v>
      </c>
      <c r="J22" s="43" t="s">
        <v>125</v>
      </c>
      <c r="K22" s="47">
        <f>'State College of Florida'!$D26</f>
        <v>0</v>
      </c>
      <c r="L22" s="45">
        <f>'State College of Florida'!$D27</f>
        <v>0</v>
      </c>
      <c r="M22" s="45">
        <f>'State College of Florida'!$D28</f>
        <v>0</v>
      </c>
      <c r="N22" s="45">
        <f>'State College of Florida'!$D29</f>
        <v>0</v>
      </c>
      <c r="O22" s="45">
        <f>'State College of Florida'!$D30</f>
        <v>0</v>
      </c>
      <c r="P22" s="98">
        <f>'State College of Florida'!$D31</f>
        <v>0</v>
      </c>
      <c r="Q22" s="85">
        <f>SUM(K22:P22)</f>
        <v>0</v>
      </c>
    </row>
    <row r="23" spans="1:17" ht="15.95" customHeight="1">
      <c r="A23" s="43" t="s">
        <v>126</v>
      </c>
      <c r="B23" s="47">
        <f>'Miami Dade'!$D12</f>
        <v>1600</v>
      </c>
      <c r="C23" s="45">
        <f>'Miami Dade'!$D13</f>
        <v>7000</v>
      </c>
      <c r="D23" s="45">
        <f>'Miami Dade'!$D14</f>
        <v>0</v>
      </c>
      <c r="E23" s="45">
        <f>'Miami Dade'!$D15</f>
        <v>0</v>
      </c>
      <c r="F23" s="45">
        <f>'Miami Dade'!$D16</f>
        <v>16395</v>
      </c>
      <c r="G23" s="98">
        <f>'Miami Dade'!$D17</f>
        <v>0</v>
      </c>
      <c r="H23" s="85">
        <f t="shared" si="0"/>
        <v>24995</v>
      </c>
      <c r="J23" s="43" t="s">
        <v>126</v>
      </c>
      <c r="K23" s="47">
        <f>'Miami Dade'!$D26</f>
        <v>0</v>
      </c>
      <c r="L23" s="45">
        <f>'Miami Dade'!$D27</f>
        <v>0</v>
      </c>
      <c r="M23" s="45">
        <f>'Miami Dade'!$D28</f>
        <v>0</v>
      </c>
      <c r="N23" s="45">
        <f>'Miami Dade'!$D29</f>
        <v>0</v>
      </c>
      <c r="O23" s="45">
        <f>'Miami Dade'!$D30</f>
        <v>0</v>
      </c>
      <c r="P23" s="98">
        <f>'Miami Dade'!$D31</f>
        <v>0</v>
      </c>
      <c r="Q23" s="85">
        <f t="shared" si="1"/>
        <v>0</v>
      </c>
    </row>
    <row r="24" spans="1:17" ht="15.95" customHeight="1">
      <c r="A24" s="43" t="s">
        <v>142</v>
      </c>
      <c r="B24" s="47">
        <f>'North Florida'!$D12</f>
        <v>0</v>
      </c>
      <c r="C24" s="45">
        <f>'North Florida'!$D13</f>
        <v>0</v>
      </c>
      <c r="D24" s="45">
        <f>'North Florida'!$D14</f>
        <v>0</v>
      </c>
      <c r="E24" s="45">
        <f>'North Florida'!$D145</f>
        <v>0</v>
      </c>
      <c r="F24" s="45">
        <f>'North Florida'!$D16</f>
        <v>0</v>
      </c>
      <c r="G24" s="98">
        <f>'North Florida'!$D17</f>
        <v>0</v>
      </c>
      <c r="H24" s="85">
        <f t="shared" si="0"/>
        <v>0</v>
      </c>
      <c r="J24" s="43" t="s">
        <v>142</v>
      </c>
      <c r="K24" s="47">
        <f>'North Florida'!$D26</f>
        <v>0</v>
      </c>
      <c r="L24" s="45">
        <f>'North Florida'!$D27</f>
        <v>0</v>
      </c>
      <c r="M24" s="45">
        <f>'North Florida'!$D28</f>
        <v>0</v>
      </c>
      <c r="N24" s="45">
        <f>'North Florida'!$D285</f>
        <v>0</v>
      </c>
      <c r="O24" s="45">
        <f>'North Florida'!$D30</f>
        <v>0</v>
      </c>
      <c r="P24" s="98">
        <f>'North Florida'!$D31</f>
        <v>0</v>
      </c>
      <c r="Q24" s="85">
        <f t="shared" si="1"/>
        <v>0</v>
      </c>
    </row>
    <row r="25" spans="1:17" ht="15.95" customHeight="1">
      <c r="A25" s="43" t="s">
        <v>127</v>
      </c>
      <c r="B25" s="47">
        <f>'Northwest Florida '!$D12</f>
        <v>0</v>
      </c>
      <c r="C25" s="45">
        <f>'Northwest Florida '!$D13</f>
        <v>0</v>
      </c>
      <c r="D25" s="45">
        <f>'Northwest Florida '!$D14</f>
        <v>0</v>
      </c>
      <c r="E25" s="45">
        <f>'Northwest Florida '!$D15</f>
        <v>0</v>
      </c>
      <c r="F25" s="45">
        <f>'Northwest Florida '!$D16</f>
        <v>0</v>
      </c>
      <c r="G25" s="98">
        <f>'Northwest Florida '!$D17</f>
        <v>0</v>
      </c>
      <c r="H25" s="85">
        <f t="shared" si="0"/>
        <v>0</v>
      </c>
      <c r="J25" s="43" t="s">
        <v>127</v>
      </c>
      <c r="K25" s="47">
        <f>'Northwest Florida '!$D26</f>
        <v>0</v>
      </c>
      <c r="L25" s="45">
        <f>'Northwest Florida '!$D27</f>
        <v>0</v>
      </c>
      <c r="M25" s="45">
        <f>'Northwest Florida '!$D28</f>
        <v>0</v>
      </c>
      <c r="N25" s="45">
        <f>'Northwest Florida '!$D29</f>
        <v>0</v>
      </c>
      <c r="O25" s="45">
        <f>'Northwest Florida '!$D30</f>
        <v>0</v>
      </c>
      <c r="P25" s="98">
        <f>'Northwest Florida '!$D31</f>
        <v>0</v>
      </c>
      <c r="Q25" s="85">
        <f t="shared" si="1"/>
        <v>0</v>
      </c>
    </row>
    <row r="26" spans="1:17" ht="15.95" customHeight="1">
      <c r="A26" s="43" t="s">
        <v>128</v>
      </c>
      <c r="B26" s="47">
        <f>'Palm Beach'!$D12</f>
        <v>0</v>
      </c>
      <c r="C26" s="45">
        <f>'Palm Beach'!$D13</f>
        <v>0</v>
      </c>
      <c r="D26" s="45">
        <f>'Palm Beach'!$D14</f>
        <v>26121.5</v>
      </c>
      <c r="E26" s="45">
        <f>'Palm Beach'!$D15</f>
        <v>0</v>
      </c>
      <c r="F26" s="45">
        <f>'Palm Beach'!$D16</f>
        <v>0</v>
      </c>
      <c r="G26" s="98">
        <f>'Palm Beach'!$D17</f>
        <v>0</v>
      </c>
      <c r="H26" s="85">
        <f t="shared" si="0"/>
        <v>26121.5</v>
      </c>
      <c r="J26" s="43" t="s">
        <v>128</v>
      </c>
      <c r="K26" s="47">
        <f>'Palm Beach'!$D26</f>
        <v>0</v>
      </c>
      <c r="L26" s="45">
        <f>'Palm Beach'!$D27</f>
        <v>0</v>
      </c>
      <c r="M26" s="45">
        <f>'Palm Beach'!$D28</f>
        <v>0</v>
      </c>
      <c r="N26" s="45">
        <f>'Palm Beach'!$D29</f>
        <v>0</v>
      </c>
      <c r="O26" s="45">
        <f>'Palm Beach'!$D30</f>
        <v>0</v>
      </c>
      <c r="P26" s="98">
        <f>'Palm Beach'!$D31</f>
        <v>0</v>
      </c>
      <c r="Q26" s="85">
        <f t="shared" si="1"/>
        <v>0</v>
      </c>
    </row>
    <row r="27" spans="1:17" ht="15.95" customHeight="1">
      <c r="A27" s="43" t="s">
        <v>129</v>
      </c>
      <c r="B27" s="47">
        <f>'Pasco-Hernando'!$D12</f>
        <v>0</v>
      </c>
      <c r="C27" s="45">
        <f>'Pasco-Hernando'!$D13</f>
        <v>0</v>
      </c>
      <c r="D27" s="45">
        <f>'Pasco-Hernando'!$D14</f>
        <v>0</v>
      </c>
      <c r="E27" s="45">
        <f>'Pasco-Hernando'!$D15</f>
        <v>0</v>
      </c>
      <c r="F27" s="45">
        <f>'Pasco-Hernando'!$D16</f>
        <v>0</v>
      </c>
      <c r="G27" s="98">
        <f>'Pasco-Hernando'!$D17</f>
        <v>0</v>
      </c>
      <c r="H27" s="85">
        <f t="shared" si="0"/>
        <v>0</v>
      </c>
      <c r="J27" s="43" t="s">
        <v>129</v>
      </c>
      <c r="K27" s="47">
        <f>'Pasco-Hernando'!$D26</f>
        <v>0</v>
      </c>
      <c r="L27" s="45">
        <f>'Pasco-Hernando'!$D27</f>
        <v>0</v>
      </c>
      <c r="M27" s="45">
        <f>'Pasco-Hernando'!$D28</f>
        <v>0</v>
      </c>
      <c r="N27" s="45">
        <f>'Pasco-Hernando'!$D29</f>
        <v>0</v>
      </c>
      <c r="O27" s="45">
        <f>'Pasco-Hernando'!$D30</f>
        <v>0</v>
      </c>
      <c r="P27" s="98">
        <f>'Pasco-Hernando'!$D31</f>
        <v>0</v>
      </c>
      <c r="Q27" s="85">
        <f t="shared" si="1"/>
        <v>0</v>
      </c>
    </row>
    <row r="28" spans="1:17" ht="15.95" customHeight="1">
      <c r="A28" s="43" t="s">
        <v>130</v>
      </c>
      <c r="B28" s="47">
        <f>Pensacola!$D12</f>
        <v>0</v>
      </c>
      <c r="C28" s="45">
        <f>Pensacola!$D13</f>
        <v>0</v>
      </c>
      <c r="D28" s="45">
        <f>Pensacola!$D14</f>
        <v>0</v>
      </c>
      <c r="E28" s="45">
        <f>Pensacola!$D15</f>
        <v>0</v>
      </c>
      <c r="F28" s="45">
        <f>Pensacola!$D16</f>
        <v>0</v>
      </c>
      <c r="G28" s="98">
        <f>Pensacola!$D17</f>
        <v>0</v>
      </c>
      <c r="H28" s="85">
        <f t="shared" si="0"/>
        <v>0</v>
      </c>
      <c r="J28" s="43" t="s">
        <v>130</v>
      </c>
      <c r="K28" s="47">
        <f>Pensacola!$D26</f>
        <v>10800</v>
      </c>
      <c r="L28" s="45">
        <f>Pensacola!$D27</f>
        <v>0</v>
      </c>
      <c r="M28" s="45">
        <f>Pensacola!$D28</f>
        <v>0</v>
      </c>
      <c r="N28" s="45">
        <f>Pensacola!$D29</f>
        <v>0</v>
      </c>
      <c r="O28" s="45">
        <f>Pensacola!$D30</f>
        <v>0</v>
      </c>
      <c r="P28" s="98">
        <f>Pensacola!$D31</f>
        <v>0</v>
      </c>
      <c r="Q28" s="85">
        <f t="shared" si="1"/>
        <v>10800</v>
      </c>
    </row>
    <row r="29" spans="1:17" ht="15.95" customHeight="1">
      <c r="A29" s="43" t="s">
        <v>131</v>
      </c>
      <c r="B29" s="47">
        <f>'Polk '!$D12</f>
        <v>0</v>
      </c>
      <c r="C29" s="45">
        <f>'Polk '!$D13</f>
        <v>0</v>
      </c>
      <c r="D29" s="45">
        <f>'Polk '!$D14</f>
        <v>0</v>
      </c>
      <c r="E29" s="45">
        <f>'Polk '!$D15</f>
        <v>0</v>
      </c>
      <c r="F29" s="45">
        <f>'Polk '!$D16</f>
        <v>3500</v>
      </c>
      <c r="G29" s="98">
        <f>'Polk '!$D17</f>
        <v>0</v>
      </c>
      <c r="H29" s="85">
        <f t="shared" si="0"/>
        <v>3500</v>
      </c>
      <c r="J29" s="43" t="s">
        <v>131</v>
      </c>
      <c r="K29" s="47">
        <f>'Polk '!$D26</f>
        <v>0</v>
      </c>
      <c r="L29" s="45">
        <f>'Polk '!$D27</f>
        <v>0</v>
      </c>
      <c r="M29" s="45">
        <f>'Polk '!$D28</f>
        <v>0</v>
      </c>
      <c r="N29" s="45">
        <f>'Polk '!$D29</f>
        <v>0</v>
      </c>
      <c r="O29" s="45">
        <f>'Polk '!$D30</f>
        <v>0</v>
      </c>
      <c r="P29" s="98">
        <f>'Polk '!$D31</f>
        <v>0</v>
      </c>
      <c r="Q29" s="85">
        <f t="shared" si="1"/>
        <v>0</v>
      </c>
    </row>
    <row r="30" spans="1:17" ht="15.95" customHeight="1">
      <c r="A30" s="43" t="s">
        <v>132</v>
      </c>
      <c r="B30" s="47">
        <f>'Saint Johns River'!$D12</f>
        <v>0</v>
      </c>
      <c r="C30" s="45">
        <f>'Saint Johns River'!$D13</f>
        <v>0</v>
      </c>
      <c r="D30" s="45">
        <f>'Saint Johns River'!$D14</f>
        <v>0</v>
      </c>
      <c r="E30" s="45">
        <f>'Saint Johns River'!$D15</f>
        <v>0</v>
      </c>
      <c r="F30" s="45">
        <f>'Saint Johns River'!$D16</f>
        <v>0</v>
      </c>
      <c r="G30" s="98">
        <f>'Saint Johns River'!$D17</f>
        <v>0</v>
      </c>
      <c r="H30" s="85">
        <f t="shared" si="0"/>
        <v>0</v>
      </c>
      <c r="J30" s="43" t="s">
        <v>132</v>
      </c>
      <c r="K30" s="47">
        <f>'Saint Johns River'!$D26</f>
        <v>0</v>
      </c>
      <c r="L30" s="45">
        <f>'Saint Johns River'!$D27</f>
        <v>0</v>
      </c>
      <c r="M30" s="45">
        <f>'Saint Johns River'!$D28</f>
        <v>0</v>
      </c>
      <c r="N30" s="45">
        <f>'Saint Johns River'!$D29</f>
        <v>0</v>
      </c>
      <c r="O30" s="45">
        <f>'Saint Johns River'!$D30</f>
        <v>0</v>
      </c>
      <c r="P30" s="98">
        <f>'Saint Johns River'!$D31</f>
        <v>0</v>
      </c>
      <c r="Q30" s="85">
        <f t="shared" si="1"/>
        <v>0</v>
      </c>
    </row>
    <row r="31" spans="1:17" ht="15.95" customHeight="1">
      <c r="A31" s="43" t="s">
        <v>133</v>
      </c>
      <c r="B31" s="47">
        <f>'Saint Pete'!$D12</f>
        <v>0</v>
      </c>
      <c r="C31" s="45">
        <f>'Saint Pete'!$D13</f>
        <v>0</v>
      </c>
      <c r="D31" s="45">
        <f>'Saint Pete'!$D14</f>
        <v>0</v>
      </c>
      <c r="E31" s="45">
        <f>'Saint Pete'!$D15</f>
        <v>0</v>
      </c>
      <c r="F31" s="45">
        <f>'Saint Pete'!$D16</f>
        <v>0</v>
      </c>
      <c r="G31" s="98">
        <f>'Saint Pete'!$D17</f>
        <v>0</v>
      </c>
      <c r="H31" s="85">
        <f t="shared" si="0"/>
        <v>0</v>
      </c>
      <c r="J31" s="43" t="s">
        <v>133</v>
      </c>
      <c r="K31" s="47">
        <f>'Saint Pete'!$D26</f>
        <v>0</v>
      </c>
      <c r="L31" s="45">
        <f>'Saint Pete'!$D27</f>
        <v>0</v>
      </c>
      <c r="M31" s="45">
        <f>'Saint Pete'!$D28</f>
        <v>0</v>
      </c>
      <c r="N31" s="45">
        <f>'Saint Pete'!$D29</f>
        <v>0</v>
      </c>
      <c r="O31" s="45">
        <f>'Saint Pete'!$D30</f>
        <v>0</v>
      </c>
      <c r="P31" s="98">
        <f>'Saint Pete'!$D31</f>
        <v>0</v>
      </c>
      <c r="Q31" s="85">
        <f t="shared" si="1"/>
        <v>0</v>
      </c>
    </row>
    <row r="32" spans="1:17" ht="15.95" customHeight="1">
      <c r="A32" s="43" t="s">
        <v>134</v>
      </c>
      <c r="B32" s="47">
        <f>'Santa Fe'!$D12</f>
        <v>0</v>
      </c>
      <c r="C32" s="45">
        <f>'Santa Fe'!$D13</f>
        <v>0</v>
      </c>
      <c r="D32" s="45">
        <f>'Santa Fe'!$D14</f>
        <v>0</v>
      </c>
      <c r="E32" s="45">
        <f>'Santa Fe'!$D15</f>
        <v>0</v>
      </c>
      <c r="F32" s="45">
        <f>'Santa Fe'!$D16</f>
        <v>332.5</v>
      </c>
      <c r="G32" s="98">
        <f>'Santa Fe'!$D17</f>
        <v>0</v>
      </c>
      <c r="H32" s="85">
        <f t="shared" si="0"/>
        <v>332.5</v>
      </c>
      <c r="J32" s="43" t="s">
        <v>134</v>
      </c>
      <c r="K32" s="47">
        <f>'Santa Fe'!$D26</f>
        <v>0</v>
      </c>
      <c r="L32" s="45">
        <f>'Santa Fe'!$D27</f>
        <v>0</v>
      </c>
      <c r="M32" s="45">
        <f>'Santa Fe'!$D28</f>
        <v>0</v>
      </c>
      <c r="N32" s="45">
        <f>'Santa Fe'!$D29</f>
        <v>0</v>
      </c>
      <c r="O32" s="45">
        <f>'Santa Fe'!$D30</f>
        <v>0</v>
      </c>
      <c r="P32" s="98">
        <f>'Santa Fe'!$D31</f>
        <v>0</v>
      </c>
      <c r="Q32" s="85">
        <f t="shared" si="1"/>
        <v>0</v>
      </c>
    </row>
    <row r="33" spans="1:17" ht="15.95" customHeight="1">
      <c r="A33" s="43" t="s">
        <v>135</v>
      </c>
      <c r="B33" s="47">
        <f>Seminole!$D12</f>
        <v>0</v>
      </c>
      <c r="C33" s="45">
        <f>Seminole!$D13</f>
        <v>0</v>
      </c>
      <c r="D33" s="45">
        <f>Seminole!$D14</f>
        <v>18605</v>
      </c>
      <c r="E33" s="45">
        <f>Seminole!$D15</f>
        <v>0</v>
      </c>
      <c r="F33" s="45">
        <f>Seminole!$D16</f>
        <v>94298.5</v>
      </c>
      <c r="G33" s="98">
        <f>Seminole!$D17</f>
        <v>0</v>
      </c>
      <c r="H33" s="85">
        <f t="shared" si="0"/>
        <v>112903.5</v>
      </c>
      <c r="J33" s="43" t="s">
        <v>135</v>
      </c>
      <c r="K33" s="47">
        <f>Seminole!$D26</f>
        <v>0</v>
      </c>
      <c r="L33" s="45">
        <f>Seminole!$D27</f>
        <v>0</v>
      </c>
      <c r="M33" s="45">
        <f>Seminole!$D28</f>
        <v>8852.25</v>
      </c>
      <c r="N33" s="45">
        <f>Seminole!$D29</f>
        <v>0</v>
      </c>
      <c r="O33" s="45">
        <f>Seminole!$D30</f>
        <v>37372.5</v>
      </c>
      <c r="P33" s="98">
        <f>Seminole!$D31</f>
        <v>0</v>
      </c>
      <c r="Q33" s="85">
        <f t="shared" si="1"/>
        <v>46224.75</v>
      </c>
    </row>
    <row r="34" spans="1:17" ht="15.95" customHeight="1">
      <c r="A34" s="43" t="s">
        <v>143</v>
      </c>
      <c r="B34" s="47">
        <f>'South Florida '!$D12</f>
        <v>0</v>
      </c>
      <c r="C34" s="45">
        <f>'South Florida '!$D13</f>
        <v>0</v>
      </c>
      <c r="D34" s="45">
        <f>'South Florida '!$D14</f>
        <v>0</v>
      </c>
      <c r="E34" s="45">
        <f>'South Florida '!$D15</f>
        <v>0</v>
      </c>
      <c r="F34" s="45">
        <f>'South Florida '!$D16</f>
        <v>0</v>
      </c>
      <c r="G34" s="98">
        <f>'South Florida '!$D17</f>
        <v>0</v>
      </c>
      <c r="H34" s="85">
        <f t="shared" si="0"/>
        <v>0</v>
      </c>
      <c r="J34" s="43" t="s">
        <v>143</v>
      </c>
      <c r="K34" s="47">
        <f>'South Florida '!$D26</f>
        <v>0</v>
      </c>
      <c r="L34" s="45">
        <f>'South Florida '!$D27</f>
        <v>0</v>
      </c>
      <c r="M34" s="45">
        <f>'South Florida '!$D28</f>
        <v>0</v>
      </c>
      <c r="N34" s="45">
        <f>'South Florida '!$D29</f>
        <v>0</v>
      </c>
      <c r="O34" s="45">
        <f>'South Florida '!$D30</f>
        <v>518</v>
      </c>
      <c r="P34" s="98">
        <f>'South Florida '!$D31</f>
        <v>0</v>
      </c>
      <c r="Q34" s="85">
        <f t="shared" si="1"/>
        <v>518</v>
      </c>
    </row>
    <row r="35" spans="1:17" ht="15.95" customHeight="1">
      <c r="A35" s="43" t="s">
        <v>136</v>
      </c>
      <c r="B35" s="47">
        <f>Tallahassee!$D12</f>
        <v>1480</v>
      </c>
      <c r="C35" s="45">
        <f>Tallahassee!$D13</f>
        <v>7550</v>
      </c>
      <c r="D35" s="45">
        <f>Tallahassee!$D14</f>
        <v>0</v>
      </c>
      <c r="E35" s="45">
        <f>Tallahassee!$D15</f>
        <v>0</v>
      </c>
      <c r="F35" s="45">
        <f>Tallahassee!$D16</f>
        <v>100423.24</v>
      </c>
      <c r="G35" s="98">
        <f>Tallahassee!$D17</f>
        <v>2675</v>
      </c>
      <c r="H35" s="85">
        <f t="shared" si="0"/>
        <v>112128.24</v>
      </c>
      <c r="J35" s="43" t="s">
        <v>136</v>
      </c>
      <c r="K35" s="47">
        <f>Tallahassee!$D26</f>
        <v>0</v>
      </c>
      <c r="L35" s="45">
        <f>Tallahassee!$D27</f>
        <v>0</v>
      </c>
      <c r="M35" s="45">
        <f>Tallahassee!$D28</f>
        <v>0</v>
      </c>
      <c r="N35" s="45">
        <f>Tallahassee!$D29</f>
        <v>0</v>
      </c>
      <c r="O35" s="45">
        <f>Tallahassee!$D30</f>
        <v>0</v>
      </c>
      <c r="P35" s="98">
        <f>Tallahassee!$D31</f>
        <v>0</v>
      </c>
      <c r="Q35" s="85">
        <f t="shared" si="1"/>
        <v>0</v>
      </c>
    </row>
    <row r="36" spans="1:17" ht="15.95" customHeight="1" thickBot="1">
      <c r="A36" s="48" t="s">
        <v>137</v>
      </c>
      <c r="B36" s="49">
        <f>Valencia!$D12</f>
        <v>0</v>
      </c>
      <c r="C36" s="50">
        <f>Valencia!$D13</f>
        <v>200</v>
      </c>
      <c r="D36" s="50">
        <f>Valencia!$D14</f>
        <v>0</v>
      </c>
      <c r="E36" s="50">
        <f>Valencia!$D15</f>
        <v>0</v>
      </c>
      <c r="F36" s="50">
        <f>Valencia!$D16</f>
        <v>54200</v>
      </c>
      <c r="G36" s="99">
        <f>Valencia!$D17</f>
        <v>0</v>
      </c>
      <c r="H36" s="100">
        <f t="shared" si="0"/>
        <v>54400</v>
      </c>
      <c r="J36" s="48" t="s">
        <v>137</v>
      </c>
      <c r="K36" s="49">
        <f>Valencia!$D26</f>
        <v>0</v>
      </c>
      <c r="L36" s="50">
        <f>Valencia!$D27</f>
        <v>0</v>
      </c>
      <c r="M36" s="50">
        <f>Valencia!$D28</f>
        <v>0</v>
      </c>
      <c r="N36" s="50">
        <f>Valencia!$D29</f>
        <v>0</v>
      </c>
      <c r="O36" s="50">
        <f>Valencia!$D30</f>
        <v>0</v>
      </c>
      <c r="P36" s="99">
        <f>Valencia!$D31</f>
        <v>0</v>
      </c>
      <c r="Q36" s="100">
        <f t="shared" si="1"/>
        <v>0</v>
      </c>
    </row>
    <row r="37" spans="1:17" ht="21.95" customHeight="1" thickBot="1">
      <c r="A37" s="101" t="s">
        <v>87</v>
      </c>
      <c r="B37" s="62">
        <f>SUM(B9:B36)</f>
        <v>50431.31</v>
      </c>
      <c r="C37" s="62">
        <f t="shared" ref="C37:G37" si="2">SUM(C9:C36)</f>
        <v>252262.31</v>
      </c>
      <c r="D37" s="62">
        <f t="shared" si="2"/>
        <v>137401.5</v>
      </c>
      <c r="E37" s="62">
        <f t="shared" si="2"/>
        <v>0</v>
      </c>
      <c r="F37" s="62">
        <f t="shared" si="2"/>
        <v>958815</v>
      </c>
      <c r="G37" s="62">
        <f t="shared" si="2"/>
        <v>35645.449999999997</v>
      </c>
      <c r="H37" s="80">
        <f>SUM(H9:H36)</f>
        <v>1434555.5699999998</v>
      </c>
      <c r="J37" s="101" t="s">
        <v>87</v>
      </c>
      <c r="K37" s="62">
        <f>SUM(K9:K36)</f>
        <v>51508.57</v>
      </c>
      <c r="L37" s="62">
        <f t="shared" ref="L37:P37" si="3">SUM(L9:L36)</f>
        <v>7290</v>
      </c>
      <c r="M37" s="62">
        <f t="shared" si="3"/>
        <v>8852.25</v>
      </c>
      <c r="N37" s="62">
        <f t="shared" si="3"/>
        <v>0</v>
      </c>
      <c r="O37" s="62">
        <f t="shared" si="3"/>
        <v>624230.99</v>
      </c>
      <c r="P37" s="62">
        <f t="shared" si="3"/>
        <v>15546.12</v>
      </c>
      <c r="Q37" s="80">
        <f>SUM(Q9:Q36)</f>
        <v>707427.92999999993</v>
      </c>
    </row>
    <row r="38" spans="1:17">
      <c r="K38" s="31"/>
      <c r="L38" s="31"/>
      <c r="M38" s="25"/>
      <c r="N38" s="116"/>
    </row>
    <row r="39" spans="1:17">
      <c r="H39" s="31"/>
    </row>
    <row r="40" spans="1:17">
      <c r="H40" s="35"/>
    </row>
    <row r="41" spans="1:17" ht="18">
      <c r="Q41" s="96"/>
    </row>
  </sheetData>
  <printOptions horizontalCentered="1"/>
  <pageMargins left="0.75" right="0.75" top="1" bottom="1" header="0.3" footer="0.55000000000000004"/>
  <pageSetup scale="68" fitToWidth="0" orientation="landscape" r:id="rId1"/>
  <headerFooter>
    <oddFooter>&amp;L&amp;Z&amp;F</oddFooter>
  </headerFooter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2" sqref="A2"/>
    </sheetView>
  </sheetViews>
  <sheetFormatPr defaultRowHeight="12.75"/>
  <cols>
    <col min="1" max="1" width="31.85546875" style="119" customWidth="1"/>
    <col min="2" max="2" width="10" style="119" customWidth="1"/>
    <col min="3" max="3" width="24.5703125" style="119" customWidth="1"/>
    <col min="4" max="4" width="24.85546875" style="119" customWidth="1"/>
    <col min="5" max="5" width="22.140625" style="119" customWidth="1"/>
    <col min="6" max="6" width="22.57031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55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2">
        <v>0</v>
      </c>
      <c r="D12" s="142">
        <v>0</v>
      </c>
      <c r="E12" s="140">
        <v>11911</v>
      </c>
      <c r="F12" s="142">
        <v>0</v>
      </c>
      <c r="G12" s="153">
        <f t="shared" ref="G12:G17" si="0">SUM(C12:F12)</f>
        <v>11911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163509.85999999999</v>
      </c>
      <c r="D13" s="142">
        <v>0</v>
      </c>
      <c r="E13" s="142">
        <v>0</v>
      </c>
      <c r="F13" s="142">
        <v>0</v>
      </c>
      <c r="G13" s="153">
        <f t="shared" si="0"/>
        <v>163509.85999999999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2">
        <v>0</v>
      </c>
      <c r="D14" s="142">
        <v>0</v>
      </c>
      <c r="E14" s="142">
        <v>0</v>
      </c>
      <c r="F14" s="142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2">
        <v>0</v>
      </c>
      <c r="D15" s="142">
        <v>0</v>
      </c>
      <c r="E15" s="142">
        <v>0</v>
      </c>
      <c r="F15" s="142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112172.8</v>
      </c>
      <c r="D16" s="142">
        <v>0</v>
      </c>
      <c r="E16" s="140">
        <v>45466.6</v>
      </c>
      <c r="F16" s="140">
        <v>23571</v>
      </c>
      <c r="G16" s="155">
        <f t="shared" si="0"/>
        <v>181210.4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3">
        <v>0</v>
      </c>
      <c r="D17" s="184">
        <v>0</v>
      </c>
      <c r="E17" s="182">
        <v>51316.27</v>
      </c>
      <c r="F17" s="184">
        <v>0</v>
      </c>
      <c r="G17" s="154">
        <f t="shared" si="0"/>
        <v>51316.27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275682.65999999997</v>
      </c>
      <c r="D18" s="162">
        <f>SUM(D12:D17)</f>
        <v>0</v>
      </c>
      <c r="E18" s="162">
        <f>SUM(E12:E17)</f>
        <v>108693.87</v>
      </c>
      <c r="F18" s="163">
        <f>SUM(F12:F17)</f>
        <v>23571</v>
      </c>
      <c r="G18" s="132">
        <f>SUM(G12:G17)</f>
        <v>407947.53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4.7109375" style="119" customWidth="1"/>
    <col min="4" max="4" width="24.85546875" style="119" customWidth="1"/>
    <col min="5" max="5" width="22.140625" style="119" customWidth="1"/>
    <col min="6" max="6" width="22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56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300675</v>
      </c>
      <c r="F12" s="140">
        <v>10215.879999999999</v>
      </c>
      <c r="G12" s="153">
        <f t="shared" ref="G12:G17" si="0">SUM(C12:F12)</f>
        <v>310890.88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744</v>
      </c>
      <c r="F13" s="140">
        <v>2440.71</v>
      </c>
      <c r="G13" s="153">
        <f t="shared" si="0"/>
        <v>3184.71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332.5</v>
      </c>
      <c r="E16" s="140">
        <v>113828.85</v>
      </c>
      <c r="F16" s="140">
        <v>2582598.92</v>
      </c>
      <c r="G16" s="153">
        <f t="shared" si="0"/>
        <v>2696760.27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332.5</v>
      </c>
      <c r="E18" s="162">
        <f>SUM(E12:E17)</f>
        <v>415247.85</v>
      </c>
      <c r="F18" s="163">
        <f>SUM(F12:F17)</f>
        <v>2595255.5099999998</v>
      </c>
      <c r="G18" s="132">
        <f>SUM(G12:G17)</f>
        <v>3010835.86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2047.19</v>
      </c>
      <c r="F26" s="140">
        <v>7025</v>
      </c>
      <c r="G26" s="155">
        <f t="shared" ref="G26:G31" si="1">SUM(C26:F26)</f>
        <v>9072.19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2445.04</v>
      </c>
      <c r="F27" s="140">
        <v>12609</v>
      </c>
      <c r="G27" s="155">
        <f t="shared" si="1"/>
        <v>15054.04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100</v>
      </c>
      <c r="G28" s="155">
        <f t="shared" si="1"/>
        <v>100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264170.90000000002</v>
      </c>
      <c r="D30" s="9">
        <v>0</v>
      </c>
      <c r="E30" s="140">
        <v>21875.32</v>
      </c>
      <c r="F30" s="140">
        <v>76227.03</v>
      </c>
      <c r="G30" s="155">
        <f t="shared" si="1"/>
        <v>362273.25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12245.44</v>
      </c>
      <c r="G31" s="156">
        <f t="shared" si="1"/>
        <v>12245.44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264170.90000000002</v>
      </c>
      <c r="D32" s="170">
        <f>SUM(D26:D31)</f>
        <v>0</v>
      </c>
      <c r="E32" s="170">
        <f>SUM(E26:E31)</f>
        <v>26367.55</v>
      </c>
      <c r="F32" s="171">
        <f>SUM(F26:F31)</f>
        <v>108206.47</v>
      </c>
      <c r="G32" s="172">
        <f>SUM(G26:G31)</f>
        <v>398744.92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3.5703125" style="119" customWidth="1"/>
    <col min="4" max="4" width="24.85546875" style="119" customWidth="1"/>
    <col min="5" max="6" width="22.1406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57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1662.5</v>
      </c>
      <c r="G13" s="153">
        <f t="shared" si="0"/>
        <v>1662.5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18605</v>
      </c>
      <c r="E14" s="140">
        <v>0</v>
      </c>
      <c r="F14" s="140">
        <v>0</v>
      </c>
      <c r="G14" s="153">
        <f t="shared" si="0"/>
        <v>18605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601812.17000000004</v>
      </c>
      <c r="D16" s="140">
        <v>94298.5</v>
      </c>
      <c r="E16" s="140">
        <v>2988.9</v>
      </c>
      <c r="F16" s="140">
        <v>254023.29</v>
      </c>
      <c r="G16" s="153">
        <f t="shared" si="0"/>
        <v>953122.8600000001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601812.17000000004</v>
      </c>
      <c r="D18" s="162">
        <f>SUM(D12:D17)</f>
        <v>112903.5</v>
      </c>
      <c r="E18" s="162">
        <f>SUM(E12:E17)</f>
        <v>2988.9</v>
      </c>
      <c r="F18" s="163">
        <f>SUM(F12:F17)</f>
        <v>255685.79</v>
      </c>
      <c r="G18" s="132">
        <f>SUM(G12:G17)</f>
        <v>973390.3600000001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664.95</v>
      </c>
      <c r="F27" s="140">
        <v>0</v>
      </c>
      <c r="G27" s="155">
        <f t="shared" si="1"/>
        <v>664.95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8852.25</v>
      </c>
      <c r="E28" s="140">
        <v>0</v>
      </c>
      <c r="F28" s="140">
        <v>0</v>
      </c>
      <c r="G28" s="155">
        <f t="shared" si="1"/>
        <v>8852.25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423.62</v>
      </c>
      <c r="D30" s="9">
        <v>37372.5</v>
      </c>
      <c r="E30" s="140">
        <v>4136.9399999999996</v>
      </c>
      <c r="F30" s="140">
        <v>130936.15</v>
      </c>
      <c r="G30" s="155">
        <f t="shared" si="1"/>
        <v>172869.21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423.62</v>
      </c>
      <c r="D32" s="170">
        <f>SUM(D26:D31)</f>
        <v>46224.75</v>
      </c>
      <c r="E32" s="170">
        <f>SUM(E26:E31)</f>
        <v>4801.8899999999994</v>
      </c>
      <c r="F32" s="171">
        <f>SUM(F26:F31)</f>
        <v>130936.15</v>
      </c>
      <c r="G32" s="172">
        <f>SUM(G26:G31)</f>
        <v>182386.41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4.5703125" style="119" customWidth="1"/>
    <col min="4" max="4" width="24.85546875" style="119" customWidth="1"/>
    <col min="5" max="5" width="22.140625" style="119" customWidth="1"/>
    <col min="6" max="6" width="22.2851562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113</v>
      </c>
      <c r="C5" s="224"/>
      <c r="D5" s="224"/>
      <c r="E5" s="224"/>
      <c r="F5" s="224"/>
      <c r="G5" s="224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0</v>
      </c>
      <c r="G12" s="153">
        <f t="shared" ref="G12:G17" si="0">SUM(C12:F12)</f>
        <v>0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0</v>
      </c>
      <c r="F14" s="140">
        <v>0</v>
      </c>
      <c r="G14" s="153">
        <f t="shared" si="0"/>
        <v>0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0</v>
      </c>
      <c r="D16" s="140">
        <v>0</v>
      </c>
      <c r="E16" s="140">
        <v>0</v>
      </c>
      <c r="F16" s="140">
        <v>44523.34</v>
      </c>
      <c r="G16" s="153">
        <f t="shared" si="0"/>
        <v>44523.34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0</v>
      </c>
      <c r="D18" s="162">
        <f>SUM(D12:D17)</f>
        <v>0</v>
      </c>
      <c r="E18" s="162">
        <f>SUM(E12:E17)</f>
        <v>0</v>
      </c>
      <c r="F18" s="163">
        <f>SUM(F12:F17)</f>
        <v>44523.34</v>
      </c>
      <c r="G18" s="132">
        <f>SUM(G12:G17)</f>
        <v>44523.34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38078.980000000003</v>
      </c>
      <c r="F28" s="140">
        <v>0</v>
      </c>
      <c r="G28" s="155">
        <f t="shared" si="1"/>
        <v>38078.980000000003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8301.81</v>
      </c>
      <c r="G29" s="155">
        <f t="shared" si="1"/>
        <v>8301.81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518</v>
      </c>
      <c r="E30" s="140">
        <v>19149.189999999999</v>
      </c>
      <c r="F30" s="140">
        <v>21450</v>
      </c>
      <c r="G30" s="155">
        <f t="shared" si="1"/>
        <v>41117.19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518</v>
      </c>
      <c r="E32" s="170">
        <f>SUM(E26:E31)</f>
        <v>57228.17</v>
      </c>
      <c r="F32" s="171">
        <f>SUM(F26:F31)</f>
        <v>29751.809999999998</v>
      </c>
      <c r="G32" s="172">
        <f>SUM(G26:G31)</f>
        <v>87497.98000000001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/>
    </row>
    <row r="86" spans="1:1" ht="20.100000000000001" hidden="1" customHeight="1">
      <c r="A86" s="11"/>
    </row>
    <row r="87" spans="1:1" ht="20.100000000000001" hidden="1" customHeight="1">
      <c r="A87" s="11"/>
    </row>
    <row r="88" spans="1:1" ht="20.100000000000001" hidden="1" customHeight="1">
      <c r="A88" s="11"/>
    </row>
    <row r="89" spans="1:1" ht="20.100000000000001" hidden="1" customHeight="1">
      <c r="A89" s="11"/>
    </row>
    <row r="90" spans="1:1" ht="20.100000000000001" hidden="1" customHeight="1">
      <c r="A90" s="11"/>
    </row>
    <row r="91" spans="1:1" ht="20.100000000000001" hidden="1" customHeight="1">
      <c r="A91" s="11"/>
    </row>
    <row r="92" spans="1:1" ht="20.100000000000001" hidden="1" customHeight="1">
      <c r="A92" s="11"/>
    </row>
    <row r="93" spans="1:1" ht="20.100000000000001" hidden="1" customHeight="1">
      <c r="A93" s="11"/>
    </row>
    <row r="94" spans="1:1" ht="20.100000000000001" hidden="1" customHeight="1">
      <c r="A94" s="11"/>
    </row>
    <row r="95" spans="1:1" ht="20.100000000000001" hidden="1" customHeight="1">
      <c r="A95" s="11"/>
    </row>
    <row r="96" spans="1:1" ht="20.100000000000001" hidden="1" customHeight="1">
      <c r="A96" s="11"/>
    </row>
    <row r="97" spans="1:1" ht="20.100000000000001" hidden="1" customHeight="1">
      <c r="A97" s="11"/>
    </row>
    <row r="98" spans="1:1" ht="20.100000000000001" hidden="1" customHeight="1">
      <c r="A98" s="11"/>
    </row>
    <row r="99" spans="1:1" ht="20.100000000000001" hidden="1" customHeight="1">
      <c r="A99" s="11"/>
    </row>
    <row r="100" spans="1:1" ht="20.100000000000001" hidden="1" customHeight="1">
      <c r="A100" s="11"/>
    </row>
    <row r="101" spans="1:1" ht="20.100000000000001" hidden="1" customHeight="1">
      <c r="A101" s="11"/>
    </row>
    <row r="102" spans="1:1" ht="20.100000000000001" hidden="1" customHeight="1">
      <c r="A102" s="11"/>
    </row>
    <row r="103" spans="1:1" ht="20.100000000000001" hidden="1" customHeight="1">
      <c r="A103" s="11"/>
    </row>
    <row r="104" spans="1:1" ht="20.100000000000001" hidden="1" customHeight="1">
      <c r="A104" s="11"/>
    </row>
    <row r="105" spans="1:1" ht="20.100000000000001" hidden="1" customHeight="1">
      <c r="A105" s="11"/>
    </row>
    <row r="106" spans="1:1" ht="20.100000000000001" hidden="1" customHeight="1">
      <c r="A106" s="11"/>
    </row>
    <row r="107" spans="1:1" ht="20.100000000000001" hidden="1" customHeight="1">
      <c r="A107" s="12"/>
    </row>
    <row r="108" spans="1:1" ht="20.100000000000001" hidden="1" customHeight="1">
      <c r="A108" s="12"/>
    </row>
    <row r="109" spans="1:1" ht="20.100000000000001" hidden="1" customHeight="1">
      <c r="A109" s="12"/>
    </row>
    <row r="110" spans="1:1" ht="20.100000000000001" hidden="1" customHeight="1">
      <c r="A110" s="12"/>
    </row>
    <row r="111" spans="1:1" ht="20.100000000000001" hidden="1" customHeight="1">
      <c r="A111" s="12"/>
    </row>
    <row r="112" spans="1:1" ht="20.100000000000001" hidden="1" customHeight="1">
      <c r="A112" s="12"/>
    </row>
    <row r="113" spans="1:1" ht="20.100000000000001" hidden="1" customHeight="1">
      <c r="A113" s="12"/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/>
  </sheetViews>
  <sheetFormatPr defaultRowHeight="12.75"/>
  <cols>
    <col min="1" max="1" width="29.140625" style="119" customWidth="1"/>
    <col min="2" max="2" width="10" style="119" customWidth="1"/>
    <col min="3" max="3" width="24.7109375" style="119" customWidth="1"/>
    <col min="4" max="4" width="24.85546875" style="119" customWidth="1"/>
    <col min="5" max="5" width="22.140625" style="119" customWidth="1"/>
    <col min="6" max="6" width="22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59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7.100000000000001" customHeight="1">
      <c r="A12" s="137" t="s">
        <v>1</v>
      </c>
      <c r="B12" s="145" t="s">
        <v>6</v>
      </c>
      <c r="C12" s="140">
        <v>0</v>
      </c>
      <c r="D12" s="140">
        <v>1480</v>
      </c>
      <c r="E12" s="140">
        <v>1951.9</v>
      </c>
      <c r="F12" s="140">
        <v>5010.84</v>
      </c>
      <c r="G12" s="153">
        <f t="shared" ref="G12:G17" si="0">SUM(C12:F12)</f>
        <v>8442.74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7550</v>
      </c>
      <c r="E13" s="140">
        <v>25245.200000000001</v>
      </c>
      <c r="F13" s="140">
        <v>67106.210000000006</v>
      </c>
      <c r="G13" s="153">
        <f t="shared" si="0"/>
        <v>99901.41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0</v>
      </c>
      <c r="E14" s="140">
        <v>41551.629999999997</v>
      </c>
      <c r="F14" s="140">
        <v>39690</v>
      </c>
      <c r="G14" s="153">
        <f t="shared" si="0"/>
        <v>81241.63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610679</v>
      </c>
      <c r="D16" s="140">
        <v>100423.24</v>
      </c>
      <c r="E16" s="140">
        <v>230367.54</v>
      </c>
      <c r="F16" s="140">
        <v>531611.42000000004</v>
      </c>
      <c r="G16" s="153">
        <f t="shared" si="0"/>
        <v>1473081.2000000002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2675</v>
      </c>
      <c r="E17" s="182">
        <v>4601.4399999999996</v>
      </c>
      <c r="F17" s="182">
        <v>0</v>
      </c>
      <c r="G17" s="154">
        <f t="shared" si="0"/>
        <v>7276.44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610679</v>
      </c>
      <c r="D18" s="162">
        <f>SUM(D12:D17)</f>
        <v>112128.24</v>
      </c>
      <c r="E18" s="162">
        <f>SUM(E12:E17)</f>
        <v>303717.71000000002</v>
      </c>
      <c r="F18" s="163">
        <f>SUM(F12:F17)</f>
        <v>643418.47000000009</v>
      </c>
      <c r="G18" s="132">
        <f>SUM(G12:G17)</f>
        <v>1669943.4200000002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>
      <c r="B21" s="19"/>
      <c r="C21" s="19"/>
      <c r="D21" s="19"/>
      <c r="E21" s="19"/>
      <c r="F21" s="19"/>
      <c r="G21" s="19"/>
      <c r="H21" s="20"/>
      <c r="L21" s="22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H22" s="120"/>
      <c r="I22" s="120"/>
      <c r="J22" s="120"/>
      <c r="L22" s="121"/>
      <c r="N22" s="121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Q113"/>
  <sheetViews>
    <sheetView showGridLines="0" zoomScale="60" zoomScaleNormal="60" workbookViewId="0"/>
  </sheetViews>
  <sheetFormatPr defaultRowHeight="12.75"/>
  <cols>
    <col min="1" max="1" width="31.85546875" style="119" customWidth="1"/>
    <col min="2" max="2" width="10" style="119" customWidth="1"/>
    <col min="3" max="3" width="23.42578125" style="119" customWidth="1"/>
    <col min="4" max="4" width="24.85546875" style="119" customWidth="1"/>
    <col min="5" max="5" width="22.140625" style="119" customWidth="1"/>
    <col min="6" max="6" width="21.855468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69</v>
      </c>
      <c r="B5" s="224" t="s">
        <v>60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19"/>
    </row>
    <row r="12" spans="1:13" ht="14.25" customHeight="1">
      <c r="A12" s="137" t="s">
        <v>1</v>
      </c>
      <c r="B12" s="145" t="s">
        <v>6</v>
      </c>
      <c r="C12" s="140">
        <v>596779.55000000005</v>
      </c>
      <c r="D12" s="140">
        <v>0</v>
      </c>
      <c r="E12" s="140">
        <v>0</v>
      </c>
      <c r="F12" s="140">
        <v>0</v>
      </c>
      <c r="G12" s="153">
        <f t="shared" ref="G12:G17" si="0">SUM(C12:F12)</f>
        <v>596779.55000000005</v>
      </c>
      <c r="H12" s="19"/>
      <c r="L12" s="22"/>
      <c r="M12" s="22"/>
    </row>
    <row r="13" spans="1:13" ht="17.100000000000001" customHeight="1">
      <c r="A13" s="137" t="s">
        <v>2</v>
      </c>
      <c r="B13" s="145" t="s">
        <v>7</v>
      </c>
      <c r="C13" s="140">
        <v>9792.6</v>
      </c>
      <c r="D13" s="140">
        <v>200</v>
      </c>
      <c r="E13" s="140">
        <v>88168.82</v>
      </c>
      <c r="F13" s="140">
        <v>178163.95</v>
      </c>
      <c r="G13" s="153">
        <f t="shared" si="0"/>
        <v>276325.37</v>
      </c>
      <c r="H13" s="19"/>
      <c r="L13" s="22"/>
      <c r="M13" s="22"/>
    </row>
    <row r="14" spans="1:13" ht="17.100000000000001" customHeight="1">
      <c r="A14" s="137" t="s">
        <v>3</v>
      </c>
      <c r="B14" s="145" t="s">
        <v>8</v>
      </c>
      <c r="C14" s="140">
        <v>2340</v>
      </c>
      <c r="D14" s="140">
        <v>0</v>
      </c>
      <c r="E14" s="140">
        <v>17300.830000000002</v>
      </c>
      <c r="F14" s="140">
        <v>0</v>
      </c>
      <c r="G14" s="153">
        <f t="shared" si="0"/>
        <v>19640.830000000002</v>
      </c>
      <c r="H14" s="20"/>
      <c r="L14" s="22"/>
      <c r="M14" s="22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20"/>
      <c r="L15" s="22"/>
      <c r="M15" s="22"/>
    </row>
    <row r="16" spans="1:13" ht="17.100000000000001" customHeight="1">
      <c r="A16" s="137" t="s">
        <v>5</v>
      </c>
      <c r="B16" s="145" t="s">
        <v>10</v>
      </c>
      <c r="C16" s="140">
        <v>7293.59</v>
      </c>
      <c r="D16" s="140">
        <v>54200</v>
      </c>
      <c r="E16" s="140">
        <v>121410.28</v>
      </c>
      <c r="F16" s="140">
        <v>333595.17</v>
      </c>
      <c r="G16" s="153">
        <f t="shared" si="0"/>
        <v>516499.04</v>
      </c>
      <c r="H16" s="20"/>
      <c r="I16" s="6"/>
      <c r="L16" s="22"/>
      <c r="M16" s="22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1393.78</v>
      </c>
      <c r="F17" s="182">
        <v>4910</v>
      </c>
      <c r="G17" s="154">
        <f t="shared" si="0"/>
        <v>6303.78</v>
      </c>
      <c r="H17" s="20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616205.74</v>
      </c>
      <c r="D18" s="162">
        <f>SUM(D12:D17)</f>
        <v>54400</v>
      </c>
      <c r="E18" s="162">
        <f>SUM(E12:E17)</f>
        <v>228273.71</v>
      </c>
      <c r="F18" s="163">
        <f>SUM(F12:F17)</f>
        <v>516669.12</v>
      </c>
      <c r="G18" s="132">
        <f>SUM(G12:G17)</f>
        <v>1415548.57</v>
      </c>
      <c r="H18" s="15"/>
      <c r="L18" s="23"/>
    </row>
    <row r="19" spans="1:17" ht="15" customHeight="1">
      <c r="A19" s="1" t="s">
        <v>11</v>
      </c>
      <c r="B19" s="20"/>
      <c r="C19" s="19"/>
      <c r="D19" s="19"/>
      <c r="E19" s="19"/>
      <c r="F19" s="19"/>
      <c r="G19" s="19"/>
      <c r="H19" s="20"/>
      <c r="L19" s="22"/>
    </row>
    <row r="20" spans="1:17" ht="15" customHeight="1">
      <c r="A20" s="1"/>
      <c r="B20" s="20"/>
      <c r="C20" s="19"/>
      <c r="D20" s="19"/>
      <c r="E20" s="19"/>
      <c r="F20" s="19"/>
      <c r="G20" s="19"/>
      <c r="H20" s="20"/>
      <c r="L20" s="22"/>
    </row>
    <row r="21" spans="1:17" ht="15" customHeight="1" thickBot="1">
      <c r="A21" s="201" t="s">
        <v>63</v>
      </c>
      <c r="B21" s="202"/>
      <c r="C21" s="202"/>
      <c r="D21" s="202"/>
      <c r="E21" s="202"/>
      <c r="F21" s="202"/>
      <c r="G21" s="203"/>
      <c r="L21" s="22"/>
    </row>
    <row r="22" spans="1:17" ht="18.75" thickBot="1">
      <c r="A22" s="130"/>
      <c r="B22" s="130"/>
      <c r="C22" s="207" t="s">
        <v>114</v>
      </c>
      <c r="D22" s="197"/>
      <c r="E22" s="197"/>
      <c r="F22" s="208"/>
      <c r="G22" s="130"/>
      <c r="L22" s="22"/>
    </row>
    <row r="23" spans="1:17" ht="19.5" customHeight="1">
      <c r="A23" s="133" t="s">
        <v>63</v>
      </c>
      <c r="B23" s="151"/>
      <c r="C23" s="134"/>
      <c r="D23" s="134"/>
      <c r="E23" s="134"/>
      <c r="F23" s="134"/>
      <c r="G23" s="151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23"/>
      <c r="M25" s="23"/>
      <c r="N25" s="23"/>
      <c r="O25" s="23"/>
      <c r="P25" s="23"/>
      <c r="Q25" s="23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5">
        <f t="shared" ref="G26:G31" si="1">SUM(C26:F26)</f>
        <v>0</v>
      </c>
      <c r="H26" s="120"/>
      <c r="I26" s="120"/>
      <c r="J26" s="120"/>
      <c r="L26" s="23"/>
      <c r="M26" s="23"/>
      <c r="N26" s="23"/>
      <c r="O26" s="23"/>
      <c r="P26" s="23"/>
      <c r="Q26" s="23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5">
        <f t="shared" si="1"/>
        <v>0</v>
      </c>
      <c r="H27" s="120"/>
      <c r="I27" s="120"/>
      <c r="J27" s="120"/>
      <c r="L27" s="23"/>
      <c r="M27" s="23"/>
      <c r="N27" s="23"/>
      <c r="O27" s="23"/>
      <c r="P27" s="23"/>
      <c r="Q27" s="23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5">
        <f t="shared" si="1"/>
        <v>0</v>
      </c>
      <c r="H28" s="120"/>
      <c r="I28" s="120"/>
      <c r="J28" s="120"/>
      <c r="L28" s="23"/>
      <c r="M28" s="23"/>
      <c r="N28" s="23"/>
      <c r="O28" s="23"/>
      <c r="P28" s="23"/>
      <c r="Q28" s="23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5">
        <f t="shared" si="1"/>
        <v>0</v>
      </c>
      <c r="H29" s="120"/>
      <c r="I29" s="120"/>
      <c r="J29" s="120"/>
      <c r="L29" s="23"/>
      <c r="M29" s="23"/>
      <c r="N29" s="23"/>
      <c r="O29" s="23"/>
      <c r="P29" s="23"/>
      <c r="Q29" s="23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5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6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21" t="s">
        <v>111</v>
      </c>
      <c r="B34" s="21"/>
      <c r="C34" s="21"/>
      <c r="D34" s="21"/>
      <c r="E34" s="21"/>
      <c r="F34" s="21"/>
      <c r="G34" s="21"/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zoomScale="60" zoomScaleNormal="60" workbookViewId="0">
      <selection activeCell="A2" sqref="A2"/>
    </sheetView>
  </sheetViews>
  <sheetFormatPr defaultRowHeight="12.75"/>
  <cols>
    <col min="1" max="1" width="48.7109375" style="119" customWidth="1"/>
    <col min="2" max="2" width="17.140625" style="31" customWidth="1"/>
    <col min="3" max="3" width="18.140625" style="31" customWidth="1"/>
    <col min="4" max="4" width="16.5703125" style="25" customWidth="1"/>
    <col min="5" max="5" width="15.5703125" style="116" customWidth="1"/>
    <col min="6" max="6" width="19.7109375" style="119" customWidth="1"/>
    <col min="7" max="7" width="17.140625" style="119" customWidth="1"/>
    <col min="8" max="8" width="18.7109375" style="119" customWidth="1"/>
    <col min="9" max="9" width="3.140625" style="119" customWidth="1"/>
    <col min="10" max="10" width="48.7109375" style="119" customWidth="1"/>
    <col min="11" max="11" width="16" style="119" customWidth="1"/>
    <col min="12" max="12" width="19" style="119" customWidth="1"/>
    <col min="13" max="13" width="16.7109375" style="119" customWidth="1"/>
    <col min="14" max="14" width="14.42578125" style="119" customWidth="1"/>
    <col min="15" max="15" width="18.28515625" style="119" customWidth="1"/>
    <col min="16" max="16" width="16.7109375" style="119" customWidth="1"/>
    <col min="17" max="17" width="18.7109375" style="119" customWidth="1"/>
    <col min="18" max="16384" width="9.140625" style="119"/>
  </cols>
  <sheetData>
    <row r="1" spans="1:21" ht="18" customHeight="1">
      <c r="A1" s="212" t="s">
        <v>84</v>
      </c>
      <c r="B1" s="212"/>
      <c r="C1" s="212"/>
      <c r="D1" s="212"/>
      <c r="E1" s="212"/>
      <c r="F1" s="212"/>
      <c r="G1" s="212"/>
      <c r="H1" s="212"/>
      <c r="J1" s="212" t="s">
        <v>84</v>
      </c>
      <c r="K1" s="212"/>
      <c r="L1" s="212"/>
      <c r="M1" s="212"/>
      <c r="N1" s="212"/>
      <c r="O1" s="212"/>
      <c r="P1" s="212"/>
      <c r="Q1" s="212"/>
    </row>
    <row r="2" spans="1:21" ht="18" customHeight="1">
      <c r="A2" s="212" t="s">
        <v>85</v>
      </c>
      <c r="B2" s="212"/>
      <c r="C2" s="212"/>
      <c r="D2" s="212"/>
      <c r="E2" s="212"/>
      <c r="F2" s="212"/>
      <c r="G2" s="212"/>
      <c r="H2" s="212"/>
      <c r="J2" s="212" t="s">
        <v>85</v>
      </c>
      <c r="K2" s="212"/>
      <c r="L2" s="212"/>
      <c r="M2" s="212"/>
      <c r="N2" s="212"/>
      <c r="O2" s="212"/>
      <c r="P2" s="212"/>
      <c r="Q2" s="212"/>
    </row>
    <row r="3" spans="1:21" ht="18" customHeight="1">
      <c r="A3" s="213" t="s">
        <v>101</v>
      </c>
      <c r="B3" s="213"/>
      <c r="C3" s="213"/>
      <c r="D3" s="213"/>
      <c r="E3" s="213"/>
      <c r="F3" s="213"/>
      <c r="G3" s="213"/>
      <c r="H3" s="213"/>
      <c r="J3" s="215" t="s">
        <v>98</v>
      </c>
      <c r="K3" s="215"/>
      <c r="L3" s="215"/>
      <c r="M3" s="215"/>
      <c r="N3" s="215"/>
      <c r="O3" s="215"/>
      <c r="P3" s="215"/>
      <c r="Q3" s="215"/>
    </row>
    <row r="4" spans="1:21" ht="18" customHeight="1">
      <c r="A4" s="211" t="str">
        <f>System!A4</f>
        <v>Fiscal Year:   July 1, 2014 Through June 30, 2015</v>
      </c>
      <c r="B4" s="211"/>
      <c r="C4" s="211"/>
      <c r="D4" s="211"/>
      <c r="E4" s="211"/>
      <c r="F4" s="211"/>
      <c r="G4" s="211"/>
      <c r="H4" s="211"/>
      <c r="J4" s="215" t="s">
        <v>96</v>
      </c>
      <c r="K4" s="215"/>
      <c r="L4" s="215"/>
      <c r="M4" s="215"/>
      <c r="N4" s="215"/>
      <c r="O4" s="215"/>
      <c r="P4" s="215"/>
      <c r="Q4" s="215"/>
      <c r="R4" s="63"/>
    </row>
    <row r="5" spans="1:21" ht="18" customHeight="1">
      <c r="A5" s="211"/>
      <c r="B5" s="211"/>
      <c r="C5" s="211"/>
      <c r="D5" s="211"/>
      <c r="E5" s="211"/>
      <c r="F5" s="211"/>
      <c r="G5" s="211"/>
      <c r="H5" s="211"/>
      <c r="J5" s="211" t="str">
        <f>System!A4</f>
        <v>Fiscal Year:   July 1, 2014 Through June 30, 2015</v>
      </c>
      <c r="K5" s="211"/>
      <c r="L5" s="211"/>
      <c r="M5" s="211"/>
      <c r="N5" s="211"/>
      <c r="O5" s="211"/>
      <c r="P5" s="211"/>
      <c r="Q5" s="211"/>
    </row>
    <row r="6" spans="1:21" ht="18" customHeight="1">
      <c r="A6" s="219"/>
      <c r="B6" s="220"/>
      <c r="C6" s="220"/>
      <c r="D6" s="221"/>
      <c r="E6" s="219"/>
      <c r="F6" s="219"/>
      <c r="G6" s="219"/>
      <c r="H6" s="219"/>
      <c r="J6" s="56"/>
      <c r="K6" s="57"/>
      <c r="L6" s="57"/>
      <c r="M6" s="58"/>
      <c r="N6" s="55"/>
      <c r="O6" s="56"/>
      <c r="P6" s="56"/>
      <c r="Q6" s="56"/>
    </row>
    <row r="7" spans="1:21" ht="18" customHeight="1" thickBot="1">
      <c r="A7" s="59"/>
      <c r="B7" s="59"/>
      <c r="C7" s="59"/>
      <c r="D7" s="59"/>
      <c r="E7" s="55"/>
      <c r="F7" s="56"/>
      <c r="G7" s="56"/>
      <c r="H7" s="56"/>
      <c r="J7" s="59"/>
      <c r="K7" s="59"/>
      <c r="L7" s="59"/>
      <c r="M7" s="59"/>
      <c r="N7" s="55"/>
      <c r="O7" s="56"/>
      <c r="P7" s="56"/>
      <c r="Q7" s="56"/>
    </row>
    <row r="8" spans="1:21" s="41" customFormat="1" ht="51" customHeight="1" thickBot="1">
      <c r="A8" s="36" t="s">
        <v>86</v>
      </c>
      <c r="B8" s="37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40" t="s">
        <v>15</v>
      </c>
      <c r="H8" s="84" t="s">
        <v>90</v>
      </c>
      <c r="J8" s="36" t="s">
        <v>86</v>
      </c>
      <c r="K8" s="37" t="s">
        <v>1</v>
      </c>
      <c r="L8" s="38" t="s">
        <v>2</v>
      </c>
      <c r="M8" s="38" t="s">
        <v>3</v>
      </c>
      <c r="N8" s="38" t="s">
        <v>4</v>
      </c>
      <c r="O8" s="38" t="s">
        <v>5</v>
      </c>
      <c r="P8" s="40" t="s">
        <v>15</v>
      </c>
      <c r="Q8" s="84" t="s">
        <v>90</v>
      </c>
    </row>
    <row r="9" spans="1:21" s="41" customFormat="1" ht="15.95" customHeight="1">
      <c r="A9" s="92" t="s">
        <v>116</v>
      </c>
      <c r="B9" s="42">
        <f>'Eastern Florida'!E12</f>
        <v>0</v>
      </c>
      <c r="C9" s="110">
        <f>'Eastern Florida'!E13</f>
        <v>0</v>
      </c>
      <c r="D9" s="111">
        <f>'Eastern Florida'!E14</f>
        <v>268159</v>
      </c>
      <c r="E9" s="111">
        <f>'Eastern Florida'!E15</f>
        <v>20350</v>
      </c>
      <c r="F9" s="110">
        <f>'Eastern Florida'!E16</f>
        <v>11326</v>
      </c>
      <c r="G9" s="112">
        <f>'Eastern Florida'!E17</f>
        <v>0</v>
      </c>
      <c r="H9" s="77">
        <f>SUM(B9:G9)</f>
        <v>299835</v>
      </c>
      <c r="I9" s="119"/>
      <c r="J9" s="92" t="s">
        <v>116</v>
      </c>
      <c r="K9" s="42">
        <f>'Eastern Florida'!E26</f>
        <v>0</v>
      </c>
      <c r="L9" s="110">
        <f>'Eastern Florida'!E27</f>
        <v>0</v>
      </c>
      <c r="M9" s="111">
        <f>'Eastern Florida'!E28</f>
        <v>0</v>
      </c>
      <c r="N9" s="111">
        <f>'Eastern Florida'!E29</f>
        <v>0</v>
      </c>
      <c r="O9" s="110">
        <f>'Eastern Florida'!E30</f>
        <v>171244</v>
      </c>
      <c r="P9" s="112">
        <f>'Eastern Florida'!E31</f>
        <v>0</v>
      </c>
      <c r="Q9" s="77">
        <f>SUM(K9:P9)</f>
        <v>171244</v>
      </c>
      <c r="R9" s="119"/>
      <c r="S9" s="119"/>
      <c r="T9" s="119"/>
      <c r="U9" s="119"/>
    </row>
    <row r="10" spans="1:21" ht="15.95" customHeight="1">
      <c r="A10" s="43" t="s">
        <v>117</v>
      </c>
      <c r="B10" s="44">
        <f>Broward!E12</f>
        <v>236588.2</v>
      </c>
      <c r="C10" s="45">
        <f>Broward!E13</f>
        <v>159270.95000000001</v>
      </c>
      <c r="D10" s="45">
        <f>Broward!E14</f>
        <v>44128.9</v>
      </c>
      <c r="E10" s="45">
        <f>Broward!E15</f>
        <v>0</v>
      </c>
      <c r="F10" s="45">
        <f>Broward!E16</f>
        <v>280874.75</v>
      </c>
      <c r="G10" s="98">
        <f>Broward!E17</f>
        <v>0</v>
      </c>
      <c r="H10" s="85">
        <f t="shared" ref="H10:H36" si="0">SUM(B10:G10)</f>
        <v>720862.8</v>
      </c>
      <c r="J10" s="43" t="s">
        <v>117</v>
      </c>
      <c r="K10" s="44">
        <f>Broward!E26</f>
        <v>0</v>
      </c>
      <c r="L10" s="45">
        <f>Broward!E27</f>
        <v>0</v>
      </c>
      <c r="M10" s="45">
        <f>Broward!E28</f>
        <v>0</v>
      </c>
      <c r="N10" s="45">
        <f>Broward!E29</f>
        <v>0</v>
      </c>
      <c r="O10" s="45">
        <f>Broward!E30</f>
        <v>0</v>
      </c>
      <c r="P10" s="98">
        <f>Broward!E31</f>
        <v>0</v>
      </c>
      <c r="Q10" s="85">
        <f>SUM(K10:P10)</f>
        <v>0</v>
      </c>
    </row>
    <row r="11" spans="1:21" ht="15.95" customHeight="1">
      <c r="A11" s="43" t="s">
        <v>118</v>
      </c>
      <c r="B11" s="44">
        <f>'Central Florida'!$E12</f>
        <v>0</v>
      </c>
      <c r="C11" s="45">
        <f>'Central Florida'!$E13</f>
        <v>0</v>
      </c>
      <c r="D11" s="45">
        <f>'Central Florida'!$E14</f>
        <v>0</v>
      </c>
      <c r="E11" s="45">
        <f>'Central Florida'!$E15</f>
        <v>0</v>
      </c>
      <c r="F11" s="45">
        <f>'Central Florida'!$E16</f>
        <v>7705</v>
      </c>
      <c r="G11" s="98">
        <f>'Central Florida'!$E17</f>
        <v>0</v>
      </c>
      <c r="H11" s="85">
        <f>SUM(B11:G11)</f>
        <v>7705</v>
      </c>
      <c r="J11" s="43" t="s">
        <v>118</v>
      </c>
      <c r="K11" s="44">
        <f>'Central Florida'!$E26</f>
        <v>0</v>
      </c>
      <c r="L11" s="45">
        <f>'Central Florida'!$E27</f>
        <v>0</v>
      </c>
      <c r="M11" s="45">
        <f>'Central Florida'!$E28</f>
        <v>0</v>
      </c>
      <c r="N11" s="45">
        <f>'Central Florida'!$E29</f>
        <v>0</v>
      </c>
      <c r="O11" s="45">
        <f>'Central Florida'!$E30</f>
        <v>0</v>
      </c>
      <c r="P11" s="98">
        <f>'Central Florida'!$E31</f>
        <v>0</v>
      </c>
      <c r="Q11" s="85">
        <f>SUM(K11:P11)</f>
        <v>0</v>
      </c>
    </row>
    <row r="12" spans="1:21" ht="15.95" customHeight="1">
      <c r="A12" s="43" t="s">
        <v>138</v>
      </c>
      <c r="B12" s="44">
        <f>Chipola!E12</f>
        <v>0</v>
      </c>
      <c r="C12" s="45">
        <f>Chipola!E13</f>
        <v>9006.4</v>
      </c>
      <c r="D12" s="45">
        <f>Chipola!E14</f>
        <v>0</v>
      </c>
      <c r="E12" s="45">
        <f>Chipola!E15</f>
        <v>0</v>
      </c>
      <c r="F12" s="45">
        <f>Chipola!E16</f>
        <v>13532.76</v>
      </c>
      <c r="G12" s="98">
        <f>Chipola!E17</f>
        <v>0</v>
      </c>
      <c r="H12" s="85">
        <f>SUM(B12:G12)</f>
        <v>22539.16</v>
      </c>
      <c r="J12" s="43" t="s">
        <v>138</v>
      </c>
      <c r="K12" s="44">
        <f>Chipola!E26</f>
        <v>0</v>
      </c>
      <c r="L12" s="45">
        <f>Chipola!E27</f>
        <v>0</v>
      </c>
      <c r="M12" s="45">
        <f>Chipola!E28</f>
        <v>0</v>
      </c>
      <c r="N12" s="45">
        <f>Chipola!E29</f>
        <v>0</v>
      </c>
      <c r="O12" s="45">
        <f>Chipola!E30</f>
        <v>0</v>
      </c>
      <c r="P12" s="98">
        <f>Chipola!E31</f>
        <v>0</v>
      </c>
      <c r="Q12" s="85">
        <f>SUM(K12:P12)</f>
        <v>0</v>
      </c>
    </row>
    <row r="13" spans="1:21" ht="15.95" customHeight="1">
      <c r="A13" s="43" t="s">
        <v>119</v>
      </c>
      <c r="B13" s="44">
        <f>Daytona!$E12</f>
        <v>0</v>
      </c>
      <c r="C13" s="45">
        <f>Daytona!$E13</f>
        <v>0</v>
      </c>
      <c r="D13" s="45">
        <f>Daytona!$E14</f>
        <v>13000</v>
      </c>
      <c r="E13" s="45">
        <f>Daytona!$E15</f>
        <v>0</v>
      </c>
      <c r="F13" s="45">
        <f>Daytona!$E16</f>
        <v>676</v>
      </c>
      <c r="G13" s="98">
        <f>Daytona!$E17</f>
        <v>0</v>
      </c>
      <c r="H13" s="85">
        <f t="shared" si="0"/>
        <v>13676</v>
      </c>
      <c r="J13" s="43" t="s">
        <v>119</v>
      </c>
      <c r="K13" s="44">
        <f>Daytona!$E26</f>
        <v>4241</v>
      </c>
      <c r="L13" s="45">
        <f>Daytona!$E27</f>
        <v>70091</v>
      </c>
      <c r="M13" s="45">
        <f>Daytona!$E28</f>
        <v>191534</v>
      </c>
      <c r="N13" s="45">
        <f>Daytona!$E29</f>
        <v>245</v>
      </c>
      <c r="O13" s="45">
        <f>Daytona!$E30</f>
        <v>596448</v>
      </c>
      <c r="P13" s="98">
        <f>Daytona!$E31</f>
        <v>117</v>
      </c>
      <c r="Q13" s="85">
        <f>SUM(K13:P13)</f>
        <v>862676</v>
      </c>
    </row>
    <row r="14" spans="1:21" ht="15.95" customHeight="1">
      <c r="A14" s="43" t="s">
        <v>120</v>
      </c>
      <c r="B14" s="44">
        <f>'Florida Southwestern'!$E12</f>
        <v>0</v>
      </c>
      <c r="C14" s="45">
        <f>'Florida Southwestern'!$E13</f>
        <v>0</v>
      </c>
      <c r="D14" s="45">
        <f>'Florida Southwestern'!$E14</f>
        <v>882.69</v>
      </c>
      <c r="E14" s="45">
        <f>'Florida Southwestern'!$E15</f>
        <v>0</v>
      </c>
      <c r="F14" s="45">
        <f>'Florida Southwestern'!$E16</f>
        <v>17568.96</v>
      </c>
      <c r="G14" s="98">
        <f>'Florida Southwestern'!$E17</f>
        <v>0</v>
      </c>
      <c r="H14" s="85">
        <f t="shared" si="0"/>
        <v>18451.649999999998</v>
      </c>
      <c r="J14" s="43" t="s">
        <v>120</v>
      </c>
      <c r="K14" s="44">
        <f>'Florida Southwestern'!$E26</f>
        <v>0</v>
      </c>
      <c r="L14" s="45">
        <f>'Florida Southwestern'!$E27</f>
        <v>0</v>
      </c>
      <c r="M14" s="45">
        <f>'Florida Southwestern'!$E28</f>
        <v>0</v>
      </c>
      <c r="N14" s="45">
        <f>'Florida Southwestern'!$E29</f>
        <v>0</v>
      </c>
      <c r="O14" s="45">
        <f>'Florida Southwestern'!$E30</f>
        <v>0</v>
      </c>
      <c r="P14" s="98">
        <f>'Florida Southwestern'!$E31</f>
        <v>0</v>
      </c>
      <c r="Q14" s="85">
        <f t="shared" ref="Q14:Q36" si="1">SUM(K14:P14)</f>
        <v>0</v>
      </c>
    </row>
    <row r="15" spans="1:21" ht="15.95" customHeight="1">
      <c r="A15" s="43" t="s">
        <v>121</v>
      </c>
      <c r="B15" s="47">
        <f>'FSC Jacksonville'!$E12</f>
        <v>464</v>
      </c>
      <c r="C15" s="45">
        <f>'FSC Jacksonville'!$E13</f>
        <v>1604.48</v>
      </c>
      <c r="D15" s="45">
        <f>'FSC Jacksonville'!$E14</f>
        <v>336.13</v>
      </c>
      <c r="E15" s="45">
        <f>'FSC Jacksonville'!$E15</f>
        <v>1857.5</v>
      </c>
      <c r="F15" s="45">
        <f>'FSC Jacksonville'!$E16</f>
        <v>41192.5</v>
      </c>
      <c r="G15" s="98">
        <f>'FSC Jacksonville'!$E17</f>
        <v>0</v>
      </c>
      <c r="H15" s="85">
        <f>SUM(B15:G15)</f>
        <v>45454.61</v>
      </c>
      <c r="J15" s="43" t="s">
        <v>121</v>
      </c>
      <c r="K15" s="47">
        <f>'FSC Jacksonville'!$E26</f>
        <v>1826.68</v>
      </c>
      <c r="L15" s="45">
        <f>'FSC Jacksonville'!$E27</f>
        <v>20547.04</v>
      </c>
      <c r="M15" s="45">
        <f>'FSC Jacksonville'!$E28</f>
        <v>19763.310000000001</v>
      </c>
      <c r="N15" s="45">
        <f>'FSC Jacksonville'!$E29</f>
        <v>2748.92</v>
      </c>
      <c r="O15" s="45">
        <f>'FSC Jacksonville'!$E30</f>
        <v>1809709.58</v>
      </c>
      <c r="P15" s="98">
        <f>'FSC Jacksonville'!$E31</f>
        <v>135</v>
      </c>
      <c r="Q15" s="85">
        <f>SUM(K15:P15)</f>
        <v>1854730.53</v>
      </c>
    </row>
    <row r="16" spans="1:21" ht="15.95" customHeight="1">
      <c r="A16" s="43" t="s">
        <v>139</v>
      </c>
      <c r="B16" s="47">
        <f>'Florida Keys'!$E12</f>
        <v>0</v>
      </c>
      <c r="C16" s="45">
        <f>'Florida Keys'!$E13</f>
        <v>0</v>
      </c>
      <c r="D16" s="45">
        <f>'Florida Keys'!$E14</f>
        <v>0</v>
      </c>
      <c r="E16" s="45">
        <f>'Florida Keys'!$E15</f>
        <v>0</v>
      </c>
      <c r="F16" s="45">
        <f>'Florida Keys'!$E16</f>
        <v>1415.02</v>
      </c>
      <c r="G16" s="98">
        <f>'Florida Keys'!$E17</f>
        <v>0</v>
      </c>
      <c r="H16" s="85">
        <f t="shared" si="0"/>
        <v>1415.02</v>
      </c>
      <c r="J16" s="43" t="s">
        <v>139</v>
      </c>
      <c r="K16" s="47">
        <f>'Florida Keys'!$E26</f>
        <v>0</v>
      </c>
      <c r="L16" s="45">
        <f>'Florida Keys'!$E27</f>
        <v>0</v>
      </c>
      <c r="M16" s="45">
        <f>'Florida Keys'!$E28</f>
        <v>0</v>
      </c>
      <c r="N16" s="45">
        <f>'Florida Keys'!$E29</f>
        <v>0</v>
      </c>
      <c r="O16" s="45">
        <f>'Florida Keys'!$E30</f>
        <v>0</v>
      </c>
      <c r="P16" s="98">
        <f>'Florida Keys'!$E31</f>
        <v>0</v>
      </c>
      <c r="Q16" s="85">
        <f t="shared" si="1"/>
        <v>0</v>
      </c>
    </row>
    <row r="17" spans="1:17" ht="15.95" customHeight="1">
      <c r="A17" s="43" t="s">
        <v>122</v>
      </c>
      <c r="B17" s="47">
        <f>'Gulf Coast'!$E12</f>
        <v>0</v>
      </c>
      <c r="C17" s="45">
        <f>'Gulf Coast'!$E13</f>
        <v>0</v>
      </c>
      <c r="D17" s="45">
        <f>'Gulf Coast'!$E14</f>
        <v>0</v>
      </c>
      <c r="E17" s="45">
        <f>'Gulf Coast'!$E15</f>
        <v>0</v>
      </c>
      <c r="F17" s="45">
        <f>'Gulf Coast'!$E16</f>
        <v>64382.04</v>
      </c>
      <c r="G17" s="98">
        <f>'Gulf Coast'!$E17</f>
        <v>0</v>
      </c>
      <c r="H17" s="85">
        <f t="shared" si="0"/>
        <v>64382.04</v>
      </c>
      <c r="J17" s="43" t="s">
        <v>122</v>
      </c>
      <c r="K17" s="47">
        <f>'Gulf Coast'!$E26</f>
        <v>0</v>
      </c>
      <c r="L17" s="45">
        <f>'Gulf Coast'!$E27</f>
        <v>70106.02</v>
      </c>
      <c r="M17" s="45">
        <f>'Gulf Coast'!$E28</f>
        <v>1194.5899999999999</v>
      </c>
      <c r="N17" s="45">
        <f>'Gulf Coast'!$E29</f>
        <v>0</v>
      </c>
      <c r="O17" s="45">
        <f>'Gulf Coast'!$E30</f>
        <v>98564.82</v>
      </c>
      <c r="P17" s="98">
        <f>'Gulf Coast'!$E31</f>
        <v>5331.9</v>
      </c>
      <c r="Q17" s="85">
        <f t="shared" si="1"/>
        <v>175197.33</v>
      </c>
    </row>
    <row r="18" spans="1:17" ht="15.95" customHeight="1">
      <c r="A18" s="43" t="s">
        <v>123</v>
      </c>
      <c r="B18" s="47">
        <f>Hillsborough!$E12</f>
        <v>18075</v>
      </c>
      <c r="C18" s="45">
        <f>Hillsborough!$E13</f>
        <v>0</v>
      </c>
      <c r="D18" s="45">
        <f>Hillsborough!$E14</f>
        <v>0</v>
      </c>
      <c r="E18" s="45">
        <f>Hillsborough!$E15</f>
        <v>0</v>
      </c>
      <c r="F18" s="45">
        <f>Hillsborough!$E16</f>
        <v>20749.41</v>
      </c>
      <c r="G18" s="98">
        <f>Hillsborough!$E17</f>
        <v>0</v>
      </c>
      <c r="H18" s="85">
        <f t="shared" si="0"/>
        <v>38824.410000000003</v>
      </c>
      <c r="J18" s="43" t="s">
        <v>123</v>
      </c>
      <c r="K18" s="47">
        <f>Hillsborough!$E26</f>
        <v>7840</v>
      </c>
      <c r="L18" s="45">
        <f>Hillsborough!$E27</f>
        <v>28662.65</v>
      </c>
      <c r="M18" s="45">
        <f>Hillsborough!$E28</f>
        <v>9833</v>
      </c>
      <c r="N18" s="45">
        <f>Hillsborough!$E29</f>
        <v>0</v>
      </c>
      <c r="O18" s="45">
        <f>Hillsborough!$E30</f>
        <v>161604.9</v>
      </c>
      <c r="P18" s="98">
        <f>Hillsborough!$E31</f>
        <v>0</v>
      </c>
      <c r="Q18" s="85">
        <f t="shared" si="1"/>
        <v>207940.55</v>
      </c>
    </row>
    <row r="19" spans="1:17" ht="15.95" customHeight="1">
      <c r="A19" s="43" t="s">
        <v>124</v>
      </c>
      <c r="B19" s="47">
        <f>'Indian River'!$E12</f>
        <v>449.73</v>
      </c>
      <c r="C19" s="45">
        <f>'Indian River'!$E13</f>
        <v>14399.28</v>
      </c>
      <c r="D19" s="45">
        <f>'Indian River'!$E14</f>
        <v>0</v>
      </c>
      <c r="E19" s="45">
        <f>'Indian River'!$E15</f>
        <v>0</v>
      </c>
      <c r="F19" s="45">
        <f>'Indian River'!$E16</f>
        <v>51110.57</v>
      </c>
      <c r="G19" s="98">
        <f>'Indian River'!$E17</f>
        <v>0</v>
      </c>
      <c r="H19" s="85">
        <f t="shared" si="0"/>
        <v>65959.58</v>
      </c>
      <c r="J19" s="43" t="s">
        <v>124</v>
      </c>
      <c r="K19" s="47">
        <f>'Indian River'!$E26</f>
        <v>0</v>
      </c>
      <c r="L19" s="45">
        <f>'Indian River'!$E27</f>
        <v>0</v>
      </c>
      <c r="M19" s="45">
        <f>'Indian River'!$E28</f>
        <v>0</v>
      </c>
      <c r="N19" s="45">
        <f>'Indian River'!$E29</f>
        <v>0</v>
      </c>
      <c r="O19" s="45">
        <f>'Indian River'!$E30</f>
        <v>0</v>
      </c>
      <c r="P19" s="98">
        <f>'Indian River'!$E31</f>
        <v>0</v>
      </c>
      <c r="Q19" s="85">
        <f t="shared" si="1"/>
        <v>0</v>
      </c>
    </row>
    <row r="20" spans="1:17" ht="15.95" customHeight="1">
      <c r="A20" s="43" t="s">
        <v>141</v>
      </c>
      <c r="B20" s="44">
        <f>'Florida Gateway'!$E12</f>
        <v>14534</v>
      </c>
      <c r="C20" s="45">
        <f>'Florida Gateway'!$E13</f>
        <v>0</v>
      </c>
      <c r="D20" s="45">
        <f>'Florida Gateway'!$E14</f>
        <v>0</v>
      </c>
      <c r="E20" s="45">
        <f>'Florida Gateway'!$E15</f>
        <v>0</v>
      </c>
      <c r="F20" s="45">
        <f>'Florida Gateway'!$E16</f>
        <v>35228.1</v>
      </c>
      <c r="G20" s="98">
        <f>'Florida Gateway'!$E17</f>
        <v>0</v>
      </c>
      <c r="H20" s="85">
        <f>SUM(B20:G20)</f>
        <v>49762.1</v>
      </c>
      <c r="J20" s="43" t="s">
        <v>141</v>
      </c>
      <c r="K20" s="44">
        <f>'Florida Gateway'!$E26</f>
        <v>0</v>
      </c>
      <c r="L20" s="45">
        <f>'Florida Gateway'!$E27</f>
        <v>0</v>
      </c>
      <c r="M20" s="45">
        <f>'Florida Gateway'!$E28</f>
        <v>0</v>
      </c>
      <c r="N20" s="45">
        <f>'Florida Gateway'!$E29</f>
        <v>0</v>
      </c>
      <c r="O20" s="45">
        <f>'Florida Gateway'!$E30</f>
        <v>0</v>
      </c>
      <c r="P20" s="98">
        <f>'Florida Gateway'!$E31</f>
        <v>0</v>
      </c>
      <c r="Q20" s="85">
        <f>SUM(K20:P20)</f>
        <v>0</v>
      </c>
    </row>
    <row r="21" spans="1:17" ht="15.95" customHeight="1">
      <c r="A21" s="43" t="s">
        <v>140</v>
      </c>
      <c r="B21" s="47">
        <f>'Lake-Sumter'!$E12</f>
        <v>0</v>
      </c>
      <c r="C21" s="45">
        <f>'Lake-Sumter'!$E13</f>
        <v>121629.35</v>
      </c>
      <c r="D21" s="45">
        <f>'Lake-Sumter'!$E14</f>
        <v>0</v>
      </c>
      <c r="E21" s="45">
        <f>'Lake-Sumter'!$E15</f>
        <v>0</v>
      </c>
      <c r="F21" s="45">
        <f>'Lake-Sumter'!$E16</f>
        <v>192088.92</v>
      </c>
      <c r="G21" s="98">
        <f>'Lake-Sumter'!$E17</f>
        <v>0</v>
      </c>
      <c r="H21" s="85">
        <f t="shared" si="0"/>
        <v>313718.27</v>
      </c>
      <c r="J21" s="43" t="s">
        <v>140</v>
      </c>
      <c r="K21" s="47">
        <f>'Lake-Sumter'!$E26</f>
        <v>35578.5</v>
      </c>
      <c r="L21" s="45">
        <f>'Lake-Sumter'!$E27</f>
        <v>0</v>
      </c>
      <c r="M21" s="45">
        <f>'Lake-Sumter'!$E28</f>
        <v>0</v>
      </c>
      <c r="N21" s="45">
        <f>'Lake-Sumter'!$E29</f>
        <v>0</v>
      </c>
      <c r="O21" s="45">
        <f>'Lake-Sumter'!$E30</f>
        <v>4332.42</v>
      </c>
      <c r="P21" s="98">
        <f>'Lake-Sumter'!$E31</f>
        <v>0</v>
      </c>
      <c r="Q21" s="85">
        <f t="shared" si="1"/>
        <v>39910.92</v>
      </c>
    </row>
    <row r="22" spans="1:17" ht="15.95" customHeight="1">
      <c r="A22" s="43" t="s">
        <v>125</v>
      </c>
      <c r="B22" s="47">
        <f>'State College of Florida'!$E12</f>
        <v>0</v>
      </c>
      <c r="C22" s="45">
        <f>'State College of Florida'!$E13</f>
        <v>1004.73</v>
      </c>
      <c r="D22" s="45">
        <f>'State College of Florida'!$E14</f>
        <v>0</v>
      </c>
      <c r="E22" s="45">
        <f>'State College of Florida'!$E15</f>
        <v>0</v>
      </c>
      <c r="F22" s="45">
        <f>'State College of Florida'!$E16</f>
        <v>294350.96000000002</v>
      </c>
      <c r="G22" s="98">
        <f>'State College of Florida'!$E17</f>
        <v>0</v>
      </c>
      <c r="H22" s="85">
        <f>SUM(B22:G22)</f>
        <v>295355.69</v>
      </c>
      <c r="J22" s="43" t="s">
        <v>125</v>
      </c>
      <c r="K22" s="47">
        <f>'State College of Florida'!$E26</f>
        <v>0</v>
      </c>
      <c r="L22" s="45">
        <f>'State College of Florida'!$E27</f>
        <v>0</v>
      </c>
      <c r="M22" s="45">
        <f>'State College of Florida'!$E28</f>
        <v>0</v>
      </c>
      <c r="N22" s="45">
        <f>'State College of Florida'!$E29</f>
        <v>0</v>
      </c>
      <c r="O22" s="45">
        <f>'State College of Florida'!$E30</f>
        <v>53929.93</v>
      </c>
      <c r="P22" s="98">
        <f>'State College of Florida'!$E31</f>
        <v>0</v>
      </c>
      <c r="Q22" s="85">
        <f>SUM(K22:P22)</f>
        <v>53929.93</v>
      </c>
    </row>
    <row r="23" spans="1:17" ht="15.95" customHeight="1">
      <c r="A23" s="43" t="s">
        <v>126</v>
      </c>
      <c r="B23" s="47">
        <f>'Miami Dade'!$E12</f>
        <v>79686.600000000006</v>
      </c>
      <c r="C23" s="45">
        <f>'Miami Dade'!$E13</f>
        <v>1133474.68</v>
      </c>
      <c r="D23" s="45">
        <f>'Miami Dade'!$E14</f>
        <v>27613.03</v>
      </c>
      <c r="E23" s="45">
        <f>'Miami Dade'!$E15</f>
        <v>0</v>
      </c>
      <c r="F23" s="45">
        <f>'Miami Dade'!$E16</f>
        <v>71537.73</v>
      </c>
      <c r="G23" s="98">
        <f>'Miami Dade'!$E17</f>
        <v>96829.88</v>
      </c>
      <c r="H23" s="85">
        <f t="shared" si="0"/>
        <v>1409141.92</v>
      </c>
      <c r="J23" s="43" t="s">
        <v>126</v>
      </c>
      <c r="K23" s="47">
        <f>'Miami Dade'!$E26</f>
        <v>0</v>
      </c>
      <c r="L23" s="45">
        <f>'Miami Dade'!$E27</f>
        <v>0</v>
      </c>
      <c r="M23" s="45">
        <f>'Miami Dade'!$E28</f>
        <v>0</v>
      </c>
      <c r="N23" s="45">
        <f>'Miami Dade'!$E29</f>
        <v>0</v>
      </c>
      <c r="O23" s="45">
        <f>'Miami Dade'!$E30</f>
        <v>0</v>
      </c>
      <c r="P23" s="98">
        <f>'Miami Dade'!$E31</f>
        <v>0</v>
      </c>
      <c r="Q23" s="85">
        <f t="shared" si="1"/>
        <v>0</v>
      </c>
    </row>
    <row r="24" spans="1:17" ht="15.95" customHeight="1">
      <c r="A24" s="43" t="s">
        <v>142</v>
      </c>
      <c r="B24" s="47">
        <f>'North Florida'!$E12</f>
        <v>0</v>
      </c>
      <c r="C24" s="45">
        <f>'North Florida'!$E13</f>
        <v>0</v>
      </c>
      <c r="D24" s="45">
        <f>'North Florida'!$E14</f>
        <v>0</v>
      </c>
      <c r="E24" s="45">
        <f>'North Florida'!$E145</f>
        <v>0</v>
      </c>
      <c r="F24" s="45">
        <f>'North Florida'!$E16</f>
        <v>0</v>
      </c>
      <c r="G24" s="98">
        <f>'North Florida'!$E17</f>
        <v>0</v>
      </c>
      <c r="H24" s="85">
        <f t="shared" si="0"/>
        <v>0</v>
      </c>
      <c r="J24" s="43" t="s">
        <v>142</v>
      </c>
      <c r="K24" s="47">
        <f>'North Florida'!$E26</f>
        <v>0</v>
      </c>
      <c r="L24" s="45">
        <f>'North Florida'!$E27</f>
        <v>0</v>
      </c>
      <c r="M24" s="45">
        <f>'North Florida'!$E28</f>
        <v>0</v>
      </c>
      <c r="N24" s="45">
        <f>'North Florida'!$E285</f>
        <v>0</v>
      </c>
      <c r="O24" s="45">
        <f>'North Florida'!$E30</f>
        <v>0</v>
      </c>
      <c r="P24" s="98">
        <f>'North Florida'!$E31</f>
        <v>0</v>
      </c>
      <c r="Q24" s="85">
        <f t="shared" si="1"/>
        <v>0</v>
      </c>
    </row>
    <row r="25" spans="1:17" ht="15.95" customHeight="1">
      <c r="A25" s="43" t="s">
        <v>127</v>
      </c>
      <c r="B25" s="47">
        <f>'Northwest Florida '!$E12</f>
        <v>0</v>
      </c>
      <c r="C25" s="45">
        <f>'Northwest Florida '!$E13</f>
        <v>0</v>
      </c>
      <c r="D25" s="45">
        <f>'Northwest Florida '!$E14</f>
        <v>0</v>
      </c>
      <c r="E25" s="45">
        <f>'Northwest Florida '!$E15</f>
        <v>0</v>
      </c>
      <c r="F25" s="45">
        <f>'Northwest Florida '!$E16</f>
        <v>5227.95</v>
      </c>
      <c r="G25" s="98">
        <f>'Northwest Florida '!$E17</f>
        <v>0</v>
      </c>
      <c r="H25" s="85">
        <f t="shared" si="0"/>
        <v>5227.95</v>
      </c>
      <c r="J25" s="43" t="s">
        <v>127</v>
      </c>
      <c r="K25" s="47">
        <f>'Northwest Florida '!$E26</f>
        <v>0</v>
      </c>
      <c r="L25" s="45">
        <f>'Northwest Florida '!$E27</f>
        <v>0</v>
      </c>
      <c r="M25" s="45">
        <f>'Northwest Florida '!$E28</f>
        <v>0</v>
      </c>
      <c r="N25" s="45">
        <f>'Northwest Florida '!$E29</f>
        <v>0</v>
      </c>
      <c r="O25" s="45">
        <f>'Northwest Florida '!$E30</f>
        <v>0</v>
      </c>
      <c r="P25" s="98">
        <f>'Northwest Florida '!$E31</f>
        <v>0</v>
      </c>
      <c r="Q25" s="85">
        <f t="shared" si="1"/>
        <v>0</v>
      </c>
    </row>
    <row r="26" spans="1:17" ht="15.95" customHeight="1">
      <c r="A26" s="43" t="s">
        <v>128</v>
      </c>
      <c r="B26" s="47">
        <f>'Palm Beach'!$E12</f>
        <v>815.6</v>
      </c>
      <c r="C26" s="45">
        <f>'Palm Beach'!$E13</f>
        <v>23332.42</v>
      </c>
      <c r="D26" s="45">
        <f>'Palm Beach'!$E14</f>
        <v>8856.74</v>
      </c>
      <c r="E26" s="45">
        <f>'Palm Beach'!$E15</f>
        <v>0</v>
      </c>
      <c r="F26" s="45">
        <f>'Palm Beach'!$E16</f>
        <v>231554.56</v>
      </c>
      <c r="G26" s="98">
        <f>'Palm Beach'!$E17</f>
        <v>49223.32</v>
      </c>
      <c r="H26" s="85">
        <f t="shared" si="0"/>
        <v>313782.64</v>
      </c>
      <c r="J26" s="43" t="s">
        <v>128</v>
      </c>
      <c r="K26" s="47">
        <f>'Palm Beach'!$E26</f>
        <v>0</v>
      </c>
      <c r="L26" s="45">
        <f>'Palm Beach'!$E27</f>
        <v>0</v>
      </c>
      <c r="M26" s="45">
        <f>'Palm Beach'!$E28</f>
        <v>0</v>
      </c>
      <c r="N26" s="45">
        <f>'Palm Beach'!$E29</f>
        <v>0</v>
      </c>
      <c r="O26" s="45">
        <f>'Palm Beach'!$E30</f>
        <v>0</v>
      </c>
      <c r="P26" s="98">
        <f>'Palm Beach'!$E31</f>
        <v>0</v>
      </c>
      <c r="Q26" s="85">
        <f t="shared" si="1"/>
        <v>0</v>
      </c>
    </row>
    <row r="27" spans="1:17" ht="15.95" customHeight="1">
      <c r="A27" s="43" t="s">
        <v>129</v>
      </c>
      <c r="B27" s="47">
        <f>'Pasco-Hernando'!$E12</f>
        <v>0</v>
      </c>
      <c r="C27" s="45">
        <f>'Pasco-Hernando'!$E13</f>
        <v>0</v>
      </c>
      <c r="D27" s="45">
        <f>'Pasco-Hernando'!$E14</f>
        <v>0</v>
      </c>
      <c r="E27" s="45">
        <f>'Pasco-Hernando'!$E15</f>
        <v>0</v>
      </c>
      <c r="F27" s="45">
        <f>'Pasco-Hernando'!$E16</f>
        <v>73128.02</v>
      </c>
      <c r="G27" s="98">
        <f>'Pasco-Hernando'!$E17</f>
        <v>555.5</v>
      </c>
      <c r="H27" s="85">
        <f t="shared" si="0"/>
        <v>73683.520000000004</v>
      </c>
      <c r="J27" s="43" t="s">
        <v>129</v>
      </c>
      <c r="K27" s="47">
        <f>'Pasco-Hernando'!$E26</f>
        <v>0</v>
      </c>
      <c r="L27" s="45">
        <f>'Pasco-Hernando'!$E27</f>
        <v>1509.99</v>
      </c>
      <c r="M27" s="45">
        <f>'Pasco-Hernando'!$E28</f>
        <v>0</v>
      </c>
      <c r="N27" s="45">
        <f>'Pasco-Hernando'!$E29</f>
        <v>0</v>
      </c>
      <c r="O27" s="45">
        <f>'Pasco-Hernando'!$E30</f>
        <v>20448.900000000001</v>
      </c>
      <c r="P27" s="98">
        <f>'Pasco-Hernando'!$E31</f>
        <v>0</v>
      </c>
      <c r="Q27" s="85">
        <f t="shared" si="1"/>
        <v>21958.890000000003</v>
      </c>
    </row>
    <row r="28" spans="1:17" ht="15.95" customHeight="1">
      <c r="A28" s="43" t="s">
        <v>130</v>
      </c>
      <c r="B28" s="47">
        <f>Pensacola!$E12</f>
        <v>0</v>
      </c>
      <c r="C28" s="45">
        <f>Pensacola!$E13</f>
        <v>0</v>
      </c>
      <c r="D28" s="45">
        <f>Pensacola!$E14</f>
        <v>0</v>
      </c>
      <c r="E28" s="45">
        <f>Pensacola!$E15</f>
        <v>0</v>
      </c>
      <c r="F28" s="45">
        <f>Pensacola!$E16</f>
        <v>0</v>
      </c>
      <c r="G28" s="98">
        <f>Pensacola!$E17</f>
        <v>0</v>
      </c>
      <c r="H28" s="85">
        <f t="shared" si="0"/>
        <v>0</v>
      </c>
      <c r="J28" s="43" t="s">
        <v>130</v>
      </c>
      <c r="K28" s="47">
        <f>Pensacola!$E26</f>
        <v>0</v>
      </c>
      <c r="L28" s="45">
        <f>Pensacola!$E27</f>
        <v>0</v>
      </c>
      <c r="M28" s="45">
        <f>Pensacola!$E28</f>
        <v>40934.120000000003</v>
      </c>
      <c r="N28" s="45">
        <f>Pensacola!$E29</f>
        <v>18200</v>
      </c>
      <c r="O28" s="45">
        <f>Pensacola!$E30</f>
        <v>387800.08</v>
      </c>
      <c r="P28" s="98">
        <f>Pensacola!$E31</f>
        <v>0</v>
      </c>
      <c r="Q28" s="85">
        <f t="shared" si="1"/>
        <v>446934.2</v>
      </c>
    </row>
    <row r="29" spans="1:17" ht="15.95" customHeight="1">
      <c r="A29" s="43" t="s">
        <v>131</v>
      </c>
      <c r="B29" s="47">
        <f>'Polk '!$E12</f>
        <v>0</v>
      </c>
      <c r="C29" s="45">
        <f>'Polk '!$E13</f>
        <v>0</v>
      </c>
      <c r="D29" s="45">
        <f>'Polk '!$E14</f>
        <v>2274.8200000000002</v>
      </c>
      <c r="E29" s="45">
        <f>'Polk '!$E15</f>
        <v>0</v>
      </c>
      <c r="F29" s="45">
        <f>'Polk '!$E16</f>
        <v>113887.06</v>
      </c>
      <c r="G29" s="98">
        <f>'Polk '!$E17</f>
        <v>0</v>
      </c>
      <c r="H29" s="85">
        <f t="shared" si="0"/>
        <v>116161.88</v>
      </c>
      <c r="J29" s="43" t="s">
        <v>131</v>
      </c>
      <c r="K29" s="47">
        <f>'Polk '!$E26</f>
        <v>0</v>
      </c>
      <c r="L29" s="45">
        <f>'Polk '!$E27</f>
        <v>0</v>
      </c>
      <c r="M29" s="45">
        <f>'Polk '!$E28</f>
        <v>0</v>
      </c>
      <c r="N29" s="45">
        <f>'Polk '!$E29</f>
        <v>0</v>
      </c>
      <c r="O29" s="45">
        <f>'Polk '!$E30</f>
        <v>0</v>
      </c>
      <c r="P29" s="98">
        <f>'Polk '!$E31</f>
        <v>0</v>
      </c>
      <c r="Q29" s="85">
        <f t="shared" si="1"/>
        <v>0</v>
      </c>
    </row>
    <row r="30" spans="1:17" ht="15.95" customHeight="1">
      <c r="A30" s="43" t="s">
        <v>132</v>
      </c>
      <c r="B30" s="47">
        <f>'Saint Johns River'!$E12</f>
        <v>0</v>
      </c>
      <c r="C30" s="45">
        <f>'Saint Johns River'!$E13</f>
        <v>0</v>
      </c>
      <c r="D30" s="45">
        <f>'Saint Johns River'!$E14</f>
        <v>0</v>
      </c>
      <c r="E30" s="45">
        <f>'Saint Johns River'!$E15</f>
        <v>0</v>
      </c>
      <c r="F30" s="45">
        <f>'Saint Johns River'!$E16</f>
        <v>12011.47</v>
      </c>
      <c r="G30" s="98">
        <f>'Saint Johns River'!$E17</f>
        <v>0</v>
      </c>
      <c r="H30" s="85">
        <f t="shared" si="0"/>
        <v>12011.47</v>
      </c>
      <c r="J30" s="43" t="s">
        <v>132</v>
      </c>
      <c r="K30" s="47">
        <f>'Saint Johns River'!$E26</f>
        <v>0</v>
      </c>
      <c r="L30" s="45">
        <f>'Saint Johns River'!$E27</f>
        <v>0</v>
      </c>
      <c r="M30" s="45">
        <f>'Saint Johns River'!$E28</f>
        <v>0</v>
      </c>
      <c r="N30" s="45">
        <f>'Saint Johns River'!$E29</f>
        <v>0</v>
      </c>
      <c r="O30" s="45">
        <f>'Saint Johns River'!$E30</f>
        <v>0</v>
      </c>
      <c r="P30" s="98">
        <f>'Saint Johns River'!$E31</f>
        <v>0</v>
      </c>
      <c r="Q30" s="85">
        <f t="shared" si="1"/>
        <v>0</v>
      </c>
    </row>
    <row r="31" spans="1:17" ht="15.95" customHeight="1">
      <c r="A31" s="43" t="s">
        <v>133</v>
      </c>
      <c r="B31" s="47">
        <f>'Saint Pete'!$E12</f>
        <v>11911</v>
      </c>
      <c r="C31" s="45">
        <f>'Saint Pete'!$E13</f>
        <v>0</v>
      </c>
      <c r="D31" s="45">
        <f>'Saint Pete'!$E14</f>
        <v>0</v>
      </c>
      <c r="E31" s="45">
        <f>'Saint Pete'!$E15</f>
        <v>0</v>
      </c>
      <c r="F31" s="45">
        <f>'Saint Pete'!$E16</f>
        <v>45466.6</v>
      </c>
      <c r="G31" s="98">
        <f>'Saint Pete'!$E17</f>
        <v>51316.27</v>
      </c>
      <c r="H31" s="85">
        <f t="shared" si="0"/>
        <v>108693.87</v>
      </c>
      <c r="J31" s="43" t="s">
        <v>133</v>
      </c>
      <c r="K31" s="47">
        <f>'Saint Pete'!$E26</f>
        <v>0</v>
      </c>
      <c r="L31" s="45">
        <f>'Saint Pete'!$E27</f>
        <v>0</v>
      </c>
      <c r="M31" s="45">
        <f>'Saint Pete'!$E28</f>
        <v>0</v>
      </c>
      <c r="N31" s="45">
        <f>'Saint Pete'!$E29</f>
        <v>0</v>
      </c>
      <c r="O31" s="45">
        <f>'Saint Pete'!$E30</f>
        <v>0</v>
      </c>
      <c r="P31" s="98">
        <f>'Saint Pete'!$E31</f>
        <v>0</v>
      </c>
      <c r="Q31" s="85">
        <f t="shared" si="1"/>
        <v>0</v>
      </c>
    </row>
    <row r="32" spans="1:17" ht="15.95" customHeight="1">
      <c r="A32" s="43" t="s">
        <v>134</v>
      </c>
      <c r="B32" s="47">
        <f>'Santa Fe'!$E12</f>
        <v>300675</v>
      </c>
      <c r="C32" s="45">
        <f>'Santa Fe'!$E13</f>
        <v>744</v>
      </c>
      <c r="D32" s="45">
        <f>'Santa Fe'!$E14</f>
        <v>0</v>
      </c>
      <c r="E32" s="45">
        <f>'Santa Fe'!$E15</f>
        <v>0</v>
      </c>
      <c r="F32" s="45">
        <f>'Santa Fe'!$E16</f>
        <v>113828.85</v>
      </c>
      <c r="G32" s="98">
        <f>'Santa Fe'!$E17</f>
        <v>0</v>
      </c>
      <c r="H32" s="85">
        <f t="shared" si="0"/>
        <v>415247.85</v>
      </c>
      <c r="J32" s="43" t="s">
        <v>134</v>
      </c>
      <c r="K32" s="47">
        <f>'Santa Fe'!$E26</f>
        <v>2047.19</v>
      </c>
      <c r="L32" s="45">
        <f>'Santa Fe'!$E27</f>
        <v>2445.04</v>
      </c>
      <c r="M32" s="45">
        <f>'Santa Fe'!$E28</f>
        <v>0</v>
      </c>
      <c r="N32" s="45">
        <f>'Santa Fe'!$E29</f>
        <v>0</v>
      </c>
      <c r="O32" s="45">
        <f>'Santa Fe'!$E30</f>
        <v>21875.32</v>
      </c>
      <c r="P32" s="98">
        <f>'Santa Fe'!$E31</f>
        <v>0</v>
      </c>
      <c r="Q32" s="85">
        <f t="shared" si="1"/>
        <v>26367.55</v>
      </c>
    </row>
    <row r="33" spans="1:17" ht="15.95" customHeight="1">
      <c r="A33" s="43" t="s">
        <v>135</v>
      </c>
      <c r="B33" s="47">
        <f>Seminole!$E12</f>
        <v>0</v>
      </c>
      <c r="C33" s="45">
        <f>Seminole!$E13</f>
        <v>0</v>
      </c>
      <c r="D33" s="45">
        <f>Seminole!$E14</f>
        <v>0</v>
      </c>
      <c r="E33" s="45">
        <f>Seminole!$E15</f>
        <v>0</v>
      </c>
      <c r="F33" s="45">
        <f>Seminole!$E16</f>
        <v>2988.9</v>
      </c>
      <c r="G33" s="98">
        <f>Seminole!$E17</f>
        <v>0</v>
      </c>
      <c r="H33" s="85">
        <f t="shared" si="0"/>
        <v>2988.9</v>
      </c>
      <c r="J33" s="43" t="s">
        <v>135</v>
      </c>
      <c r="K33" s="47">
        <f>Seminole!$E26</f>
        <v>0</v>
      </c>
      <c r="L33" s="45">
        <f>Seminole!$E27</f>
        <v>664.95</v>
      </c>
      <c r="M33" s="45">
        <f>Seminole!$E28</f>
        <v>0</v>
      </c>
      <c r="N33" s="45">
        <f>Seminole!$E29</f>
        <v>0</v>
      </c>
      <c r="O33" s="45">
        <f>Seminole!$E30</f>
        <v>4136.9399999999996</v>
      </c>
      <c r="P33" s="98">
        <f>Seminole!$E31</f>
        <v>0</v>
      </c>
      <c r="Q33" s="85">
        <f t="shared" si="1"/>
        <v>4801.8899999999994</v>
      </c>
    </row>
    <row r="34" spans="1:17" ht="15.95" customHeight="1">
      <c r="A34" s="43" t="s">
        <v>143</v>
      </c>
      <c r="B34" s="47">
        <f>'South Florida '!$E12</f>
        <v>0</v>
      </c>
      <c r="C34" s="45">
        <f>'South Florida '!$E13</f>
        <v>0</v>
      </c>
      <c r="D34" s="45">
        <f>'South Florida '!$E14</f>
        <v>0</v>
      </c>
      <c r="E34" s="45">
        <f>'South Florida '!$E15</f>
        <v>0</v>
      </c>
      <c r="F34" s="45">
        <f>'South Florida '!$E16</f>
        <v>0</v>
      </c>
      <c r="G34" s="98">
        <f>'South Florida '!$E17</f>
        <v>0</v>
      </c>
      <c r="H34" s="85">
        <f t="shared" si="0"/>
        <v>0</v>
      </c>
      <c r="J34" s="43" t="s">
        <v>143</v>
      </c>
      <c r="K34" s="47">
        <f>'South Florida '!$E26</f>
        <v>0</v>
      </c>
      <c r="L34" s="45">
        <f>'South Florida '!$E27</f>
        <v>0</v>
      </c>
      <c r="M34" s="45">
        <f>'South Florida '!$E28</f>
        <v>38078.980000000003</v>
      </c>
      <c r="N34" s="45">
        <f>'South Florida '!$E29</f>
        <v>0</v>
      </c>
      <c r="O34" s="45">
        <f>'South Florida '!$E30</f>
        <v>19149.189999999999</v>
      </c>
      <c r="P34" s="98">
        <f>'South Florida '!$E31</f>
        <v>0</v>
      </c>
      <c r="Q34" s="85">
        <f t="shared" si="1"/>
        <v>57228.17</v>
      </c>
    </row>
    <row r="35" spans="1:17" ht="15.95" customHeight="1">
      <c r="A35" s="43" t="s">
        <v>136</v>
      </c>
      <c r="B35" s="47">
        <f>Tallahassee!$E12</f>
        <v>1951.9</v>
      </c>
      <c r="C35" s="45">
        <f>Tallahassee!$E13</f>
        <v>25245.200000000001</v>
      </c>
      <c r="D35" s="45">
        <f>Tallahassee!$E14</f>
        <v>41551.629999999997</v>
      </c>
      <c r="E35" s="45">
        <f>Tallahassee!$E15</f>
        <v>0</v>
      </c>
      <c r="F35" s="45">
        <f>Tallahassee!$E16</f>
        <v>230367.54</v>
      </c>
      <c r="G35" s="98">
        <f>Tallahassee!$E17</f>
        <v>4601.4399999999996</v>
      </c>
      <c r="H35" s="85">
        <f t="shared" si="0"/>
        <v>303717.71000000002</v>
      </c>
      <c r="J35" s="43" t="s">
        <v>136</v>
      </c>
      <c r="K35" s="47">
        <f>Tallahassee!$E26</f>
        <v>0</v>
      </c>
      <c r="L35" s="45">
        <f>Tallahassee!$E27</f>
        <v>0</v>
      </c>
      <c r="M35" s="45">
        <f>Tallahassee!$E28</f>
        <v>0</v>
      </c>
      <c r="N35" s="45">
        <f>Tallahassee!$E29</f>
        <v>0</v>
      </c>
      <c r="O35" s="45">
        <f>Tallahassee!$E30</f>
        <v>0</v>
      </c>
      <c r="P35" s="98">
        <f>Tallahassee!$E31</f>
        <v>0</v>
      </c>
      <c r="Q35" s="85">
        <f t="shared" si="1"/>
        <v>0</v>
      </c>
    </row>
    <row r="36" spans="1:17" ht="15.95" customHeight="1" thickBot="1">
      <c r="A36" s="48" t="s">
        <v>137</v>
      </c>
      <c r="B36" s="49">
        <f>Valencia!$E12</f>
        <v>0</v>
      </c>
      <c r="C36" s="50">
        <f>Valencia!$E13</f>
        <v>88168.82</v>
      </c>
      <c r="D36" s="50">
        <f>Valencia!$E14</f>
        <v>17300.830000000002</v>
      </c>
      <c r="E36" s="50">
        <f>Valencia!$E15</f>
        <v>0</v>
      </c>
      <c r="F36" s="50">
        <f>Valencia!$E16</f>
        <v>121410.28</v>
      </c>
      <c r="G36" s="99">
        <f>Valencia!$E17</f>
        <v>1393.78</v>
      </c>
      <c r="H36" s="85">
        <f t="shared" si="0"/>
        <v>228273.71</v>
      </c>
      <c r="J36" s="48" t="s">
        <v>137</v>
      </c>
      <c r="K36" s="49">
        <f>Valencia!$E26</f>
        <v>0</v>
      </c>
      <c r="L36" s="50">
        <f>Valencia!$E27</f>
        <v>0</v>
      </c>
      <c r="M36" s="50">
        <f>Valencia!$E28</f>
        <v>0</v>
      </c>
      <c r="N36" s="50">
        <f>Valencia!$E29</f>
        <v>0</v>
      </c>
      <c r="O36" s="50">
        <f>Valencia!$E30</f>
        <v>0</v>
      </c>
      <c r="P36" s="99">
        <f>Valencia!$E31</f>
        <v>0</v>
      </c>
      <c r="Q36" s="85">
        <f t="shared" si="1"/>
        <v>0</v>
      </c>
    </row>
    <row r="37" spans="1:17" ht="21.95" customHeight="1" thickBot="1">
      <c r="A37" s="101" t="s">
        <v>87</v>
      </c>
      <c r="B37" s="62">
        <f>SUM(B9:B36)</f>
        <v>665151.03</v>
      </c>
      <c r="C37" s="62">
        <f t="shared" ref="C37:G37" si="2">SUM(C9:C36)</f>
        <v>1577880.3099999998</v>
      </c>
      <c r="D37" s="62">
        <f t="shared" si="2"/>
        <v>424103.77</v>
      </c>
      <c r="E37" s="62">
        <f t="shared" si="2"/>
        <v>22207.5</v>
      </c>
      <c r="F37" s="62">
        <f t="shared" si="2"/>
        <v>2053609.9500000002</v>
      </c>
      <c r="G37" s="62">
        <f t="shared" si="2"/>
        <v>203920.19</v>
      </c>
      <c r="H37" s="80">
        <f>SUM(H9:H36)</f>
        <v>4946872.7500000009</v>
      </c>
      <c r="J37" s="101" t="s">
        <v>87</v>
      </c>
      <c r="K37" s="62">
        <f>SUM(K9:K36)</f>
        <v>51533.37</v>
      </c>
      <c r="L37" s="62">
        <f t="shared" ref="L37:P37" si="3">SUM(L9:L36)</f>
        <v>194026.69</v>
      </c>
      <c r="M37" s="62">
        <f t="shared" si="3"/>
        <v>301338</v>
      </c>
      <c r="N37" s="62">
        <f t="shared" si="3"/>
        <v>21193.919999999998</v>
      </c>
      <c r="O37" s="62">
        <f t="shared" si="3"/>
        <v>3349244.0799999996</v>
      </c>
      <c r="P37" s="62">
        <f t="shared" si="3"/>
        <v>5583.9</v>
      </c>
      <c r="Q37" s="80">
        <f>SUM(Q9:Q36)</f>
        <v>3922919.9600000004</v>
      </c>
    </row>
    <row r="38" spans="1:17">
      <c r="K38" s="31"/>
      <c r="L38" s="31"/>
      <c r="M38" s="25"/>
      <c r="N38" s="116"/>
    </row>
    <row r="39" spans="1:17">
      <c r="H39" s="31"/>
    </row>
    <row r="43" spans="1:17" ht="18">
      <c r="Q43" s="96"/>
    </row>
  </sheetData>
  <printOptions horizontalCentered="1"/>
  <pageMargins left="0.75" right="0.75" top="1" bottom="1" header="0.3" footer="0.55000000000000004"/>
  <pageSetup scale="66" orientation="landscape" r:id="rId1"/>
  <headerFooter>
    <oddFooter>&amp;L&amp;Z&amp;F</oddFooter>
  </headerFooter>
  <colBreaks count="1" manualBreakCount="1">
    <brk id="9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60" zoomScaleNormal="60" workbookViewId="0">
      <selection activeCell="A2" sqref="A2"/>
    </sheetView>
  </sheetViews>
  <sheetFormatPr defaultRowHeight="12.75"/>
  <cols>
    <col min="1" max="1" width="48.7109375" style="119" customWidth="1"/>
    <col min="2" max="3" width="19.140625" style="31" customWidth="1"/>
    <col min="4" max="4" width="18.7109375" style="25" customWidth="1"/>
    <col min="5" max="5" width="19.140625" style="116" customWidth="1"/>
    <col min="6" max="6" width="18.42578125" style="119" customWidth="1"/>
    <col min="7" max="7" width="16.42578125" style="119" customWidth="1"/>
    <col min="8" max="8" width="19.140625" style="119" customWidth="1"/>
    <col min="9" max="9" width="2.140625" style="119" customWidth="1"/>
    <col min="10" max="10" width="48.7109375" style="119" customWidth="1"/>
    <col min="11" max="11" width="18.7109375" style="119" customWidth="1"/>
    <col min="12" max="12" width="19" style="119" customWidth="1"/>
    <col min="13" max="13" width="16.85546875" style="119" customWidth="1"/>
    <col min="14" max="14" width="16.7109375" style="119" customWidth="1"/>
    <col min="15" max="15" width="19.140625" style="119" customWidth="1"/>
    <col min="16" max="16" width="14.7109375" style="119" customWidth="1"/>
    <col min="17" max="17" width="18.7109375" style="119" customWidth="1"/>
    <col min="18" max="16384" width="9.140625" style="119"/>
  </cols>
  <sheetData>
    <row r="1" spans="1:22" ht="18" customHeight="1">
      <c r="A1" s="212" t="s">
        <v>84</v>
      </c>
      <c r="B1" s="212"/>
      <c r="C1" s="212"/>
      <c r="D1" s="212"/>
      <c r="E1" s="212"/>
      <c r="F1" s="212"/>
      <c r="G1" s="212"/>
      <c r="H1" s="212"/>
      <c r="J1" s="212" t="s">
        <v>84</v>
      </c>
      <c r="K1" s="212"/>
      <c r="L1" s="212"/>
      <c r="M1" s="212"/>
      <c r="N1" s="212"/>
      <c r="O1" s="212"/>
      <c r="P1" s="212"/>
      <c r="Q1" s="212"/>
    </row>
    <row r="2" spans="1:22" ht="18" customHeight="1">
      <c r="A2" s="212" t="s">
        <v>85</v>
      </c>
      <c r="B2" s="212"/>
      <c r="C2" s="212"/>
      <c r="D2" s="212"/>
      <c r="E2" s="212"/>
      <c r="F2" s="212"/>
      <c r="G2" s="212"/>
      <c r="H2" s="212"/>
      <c r="J2" s="212" t="s">
        <v>85</v>
      </c>
      <c r="K2" s="212"/>
      <c r="L2" s="212"/>
      <c r="M2" s="212"/>
      <c r="N2" s="212"/>
      <c r="O2" s="212"/>
      <c r="P2" s="212"/>
      <c r="Q2" s="212"/>
    </row>
    <row r="3" spans="1:22" ht="18" customHeight="1">
      <c r="A3" s="213" t="s">
        <v>100</v>
      </c>
      <c r="B3" s="213"/>
      <c r="C3" s="213"/>
      <c r="D3" s="213"/>
      <c r="E3" s="213"/>
      <c r="F3" s="213"/>
      <c r="G3" s="213"/>
      <c r="H3" s="213"/>
      <c r="J3" s="215" t="s">
        <v>99</v>
      </c>
      <c r="K3" s="215"/>
      <c r="L3" s="215"/>
      <c r="M3" s="215"/>
      <c r="N3" s="215"/>
      <c r="O3" s="215"/>
      <c r="P3" s="215"/>
      <c r="Q3" s="215"/>
    </row>
    <row r="4" spans="1:22" ht="18" customHeight="1">
      <c r="A4" s="211" t="str">
        <f>System!A4</f>
        <v>Fiscal Year:   July 1, 2014 Through June 30, 2015</v>
      </c>
      <c r="B4" s="211"/>
      <c r="C4" s="211"/>
      <c r="D4" s="211"/>
      <c r="E4" s="211"/>
      <c r="F4" s="211"/>
      <c r="G4" s="211"/>
      <c r="H4" s="211"/>
      <c r="J4" s="215" t="s">
        <v>96</v>
      </c>
      <c r="K4" s="215"/>
      <c r="L4" s="215"/>
      <c r="M4" s="215"/>
      <c r="N4" s="215"/>
      <c r="O4" s="215"/>
      <c r="P4" s="215"/>
      <c r="Q4" s="215"/>
    </row>
    <row r="5" spans="1:22" ht="18" customHeight="1">
      <c r="A5" s="211"/>
      <c r="B5" s="211"/>
      <c r="C5" s="211"/>
      <c r="D5" s="211"/>
      <c r="E5" s="211"/>
      <c r="F5" s="211"/>
      <c r="G5" s="211"/>
      <c r="H5" s="211"/>
      <c r="J5" s="211" t="str">
        <f>System!A4</f>
        <v>Fiscal Year:   July 1, 2014 Through June 30, 2015</v>
      </c>
      <c r="K5" s="211"/>
      <c r="L5" s="211"/>
      <c r="M5" s="211"/>
      <c r="N5" s="211"/>
      <c r="O5" s="211"/>
      <c r="P5" s="211"/>
      <c r="Q5" s="211"/>
    </row>
    <row r="6" spans="1:22" ht="18" customHeight="1">
      <c r="A6" s="56"/>
      <c r="B6" s="57"/>
      <c r="C6" s="57"/>
      <c r="D6" s="58"/>
      <c r="E6" s="55"/>
      <c r="F6" s="56"/>
      <c r="G6" s="56"/>
      <c r="H6" s="56"/>
      <c r="J6" s="56"/>
      <c r="K6" s="57"/>
      <c r="L6" s="57"/>
      <c r="M6" s="58"/>
      <c r="N6" s="55"/>
      <c r="O6" s="56"/>
      <c r="P6" s="56"/>
      <c r="Q6" s="56"/>
    </row>
    <row r="7" spans="1:22" ht="18" customHeight="1" thickBot="1">
      <c r="A7" s="60"/>
      <c r="B7" s="60"/>
      <c r="C7" s="60"/>
      <c r="D7" s="60"/>
      <c r="E7" s="55"/>
      <c r="F7" s="56"/>
      <c r="G7" s="56"/>
      <c r="H7" s="56"/>
      <c r="J7" s="60"/>
      <c r="K7" s="60"/>
      <c r="L7" s="60"/>
      <c r="M7" s="60"/>
      <c r="N7" s="55"/>
      <c r="O7" s="56"/>
      <c r="P7" s="56"/>
      <c r="Q7" s="56"/>
    </row>
    <row r="8" spans="1:22" s="41" customFormat="1" ht="51" customHeight="1" thickBot="1">
      <c r="A8" s="36" t="s">
        <v>86</v>
      </c>
      <c r="B8" s="37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40" t="s">
        <v>15</v>
      </c>
      <c r="H8" s="84" t="s">
        <v>90</v>
      </c>
      <c r="J8" s="36" t="s">
        <v>86</v>
      </c>
      <c r="K8" s="37" t="s">
        <v>1</v>
      </c>
      <c r="L8" s="38" t="s">
        <v>2</v>
      </c>
      <c r="M8" s="38" t="s">
        <v>3</v>
      </c>
      <c r="N8" s="38" t="s">
        <v>4</v>
      </c>
      <c r="O8" s="38" t="s">
        <v>5</v>
      </c>
      <c r="P8" s="40" t="s">
        <v>15</v>
      </c>
      <c r="Q8" s="84" t="s">
        <v>90</v>
      </c>
    </row>
    <row r="9" spans="1:22" s="41" customFormat="1" ht="15.95" customHeight="1">
      <c r="A9" s="92" t="s">
        <v>116</v>
      </c>
      <c r="B9" s="42">
        <f>'Eastern Florida'!F12</f>
        <v>850</v>
      </c>
      <c r="C9" s="110">
        <f>'Eastern Florida'!F13</f>
        <v>0</v>
      </c>
      <c r="D9" s="111">
        <f>'Eastern Florida'!F14</f>
        <v>1710553</v>
      </c>
      <c r="E9" s="111">
        <f>'Eastern Florida'!F15</f>
        <v>219836</v>
      </c>
      <c r="F9" s="111">
        <f>'Eastern Florida'!F16</f>
        <v>105267</v>
      </c>
      <c r="G9" s="113">
        <f>'Eastern Florida'!F17</f>
        <v>0</v>
      </c>
      <c r="H9" s="114">
        <f>SUM(B9:G9)</f>
        <v>2036506</v>
      </c>
      <c r="I9" s="119"/>
      <c r="J9" s="92" t="s">
        <v>116</v>
      </c>
      <c r="K9" s="42">
        <f>'Eastern Florida'!F26</f>
        <v>884</v>
      </c>
      <c r="L9" s="110">
        <f>'Eastern Florida'!F27</f>
        <v>18954</v>
      </c>
      <c r="M9" s="111">
        <f>'Eastern Florida'!F28</f>
        <v>90297</v>
      </c>
      <c r="N9" s="111">
        <f>'Eastern Florida'!F29</f>
        <v>0</v>
      </c>
      <c r="O9" s="111">
        <f>'Eastern Florida'!F30</f>
        <v>105681</v>
      </c>
      <c r="P9" s="113">
        <f>'Eastern Florida'!F31</f>
        <v>0</v>
      </c>
      <c r="Q9" s="114">
        <f>SUM(K9:P9)</f>
        <v>215816</v>
      </c>
      <c r="R9" s="119"/>
      <c r="S9" s="119"/>
      <c r="T9" s="119"/>
      <c r="U9" s="119"/>
      <c r="V9" s="119"/>
    </row>
    <row r="10" spans="1:22" ht="15.95" customHeight="1">
      <c r="A10" s="43" t="s">
        <v>117</v>
      </c>
      <c r="B10" s="44">
        <f>Broward!F12</f>
        <v>15389.85</v>
      </c>
      <c r="C10" s="45">
        <f>Broward!F13</f>
        <v>49448.57</v>
      </c>
      <c r="D10" s="46">
        <f>Broward!F14</f>
        <v>14551.88</v>
      </c>
      <c r="E10" s="46">
        <f>Broward!F15</f>
        <v>0</v>
      </c>
      <c r="F10" s="46">
        <f>Broward!F16</f>
        <v>178248.68</v>
      </c>
      <c r="G10" s="86">
        <f>Broward!F17</f>
        <v>8428</v>
      </c>
      <c r="H10" s="115">
        <f t="shared" ref="H10:H36" si="0">SUM(B10:G10)</f>
        <v>266066.98</v>
      </c>
      <c r="J10" s="43" t="s">
        <v>117</v>
      </c>
      <c r="K10" s="44">
        <f>Broward!F26</f>
        <v>0</v>
      </c>
      <c r="L10" s="45">
        <f>Broward!F27</f>
        <v>0</v>
      </c>
      <c r="M10" s="46">
        <f>Broward!F28</f>
        <v>0</v>
      </c>
      <c r="N10" s="46">
        <f>Broward!F29</f>
        <v>0</v>
      </c>
      <c r="O10" s="46">
        <f>Broward!F30</f>
        <v>0</v>
      </c>
      <c r="P10" s="86">
        <f>Broward!F31</f>
        <v>0</v>
      </c>
      <c r="Q10" s="115">
        <f>SUM(K10:P10)</f>
        <v>0</v>
      </c>
    </row>
    <row r="11" spans="1:22" ht="15.95" customHeight="1">
      <c r="A11" s="43" t="s">
        <v>118</v>
      </c>
      <c r="B11" s="44">
        <f>'Central Florida'!$F12</f>
        <v>0</v>
      </c>
      <c r="C11" s="45">
        <f>'Central Florida'!$F13</f>
        <v>0</v>
      </c>
      <c r="D11" s="46">
        <f>'Central Florida'!$F14</f>
        <v>0</v>
      </c>
      <c r="E11" s="46">
        <f>'Central Florida'!$F15</f>
        <v>0</v>
      </c>
      <c r="F11" s="46">
        <f>'Central Florida'!$F16</f>
        <v>45993.89</v>
      </c>
      <c r="G11" s="86">
        <f>'Central Florida'!$F17</f>
        <v>0</v>
      </c>
      <c r="H11" s="88">
        <f>SUM(B11:G11)</f>
        <v>45993.89</v>
      </c>
      <c r="J11" s="43" t="s">
        <v>118</v>
      </c>
      <c r="K11" s="44">
        <f>'Central Florida'!$F26</f>
        <v>0</v>
      </c>
      <c r="L11" s="45">
        <f>'Central Florida'!$F27</f>
        <v>0</v>
      </c>
      <c r="M11" s="46">
        <f>'Central Florida'!$F14</f>
        <v>0</v>
      </c>
      <c r="N11" s="46">
        <f>'Central Florida'!$F29</f>
        <v>0</v>
      </c>
      <c r="O11" s="46">
        <f>'Central Florida'!$F30</f>
        <v>0</v>
      </c>
      <c r="P11" s="86">
        <f>'Central Florida'!$F31</f>
        <v>0</v>
      </c>
      <c r="Q11" s="88">
        <f>SUM(K11:P11)</f>
        <v>0</v>
      </c>
    </row>
    <row r="12" spans="1:22" ht="15.95" customHeight="1">
      <c r="A12" s="43" t="s">
        <v>138</v>
      </c>
      <c r="B12" s="44">
        <f>Chipola!F12</f>
        <v>0</v>
      </c>
      <c r="C12" s="45">
        <f>Chipola!F13</f>
        <v>1865.44</v>
      </c>
      <c r="D12" s="46">
        <f>Chipola!F14</f>
        <v>0</v>
      </c>
      <c r="E12" s="46">
        <f>Chipola!F15</f>
        <v>0</v>
      </c>
      <c r="F12" s="46">
        <f>Chipola!F16</f>
        <v>1652.63</v>
      </c>
      <c r="G12" s="86">
        <f>Chipola!F17</f>
        <v>0</v>
      </c>
      <c r="H12" s="88">
        <f>SUM(B12:G12)</f>
        <v>3518.07</v>
      </c>
      <c r="J12" s="43" t="s">
        <v>138</v>
      </c>
      <c r="K12" s="44">
        <f>Chipola!F26</f>
        <v>0</v>
      </c>
      <c r="L12" s="45">
        <f>Chipola!F27</f>
        <v>0</v>
      </c>
      <c r="M12" s="46">
        <f>Chipola!F28</f>
        <v>0</v>
      </c>
      <c r="N12" s="46">
        <f>Chipola!F29</f>
        <v>0</v>
      </c>
      <c r="O12" s="46">
        <f>Chipola!F30</f>
        <v>0</v>
      </c>
      <c r="P12" s="86">
        <f>Chipola!F31</f>
        <v>0</v>
      </c>
      <c r="Q12" s="88">
        <f>SUM(K12:P12)</f>
        <v>0</v>
      </c>
    </row>
    <row r="13" spans="1:22" ht="15.95" customHeight="1">
      <c r="A13" s="43" t="s">
        <v>119</v>
      </c>
      <c r="B13" s="44">
        <f>Daytona!$F12</f>
        <v>5009</v>
      </c>
      <c r="C13" s="45">
        <f>Daytona!$F13</f>
        <v>38965</v>
      </c>
      <c r="D13" s="46">
        <f>Daytona!$F14</f>
        <v>733</v>
      </c>
      <c r="E13" s="46">
        <f>Daytona!$F15</f>
        <v>0</v>
      </c>
      <c r="F13" s="46">
        <f>Daytona!$F16</f>
        <v>236811</v>
      </c>
      <c r="G13" s="86">
        <f>Daytona!$F17</f>
        <v>0</v>
      </c>
      <c r="H13" s="88">
        <f t="shared" si="0"/>
        <v>281518</v>
      </c>
      <c r="J13" s="43" t="s">
        <v>119</v>
      </c>
      <c r="K13" s="44">
        <f>Daytona!$F26</f>
        <v>0</v>
      </c>
      <c r="L13" s="45">
        <f>Daytona!$F27</f>
        <v>0</v>
      </c>
      <c r="M13" s="46">
        <f>Daytona!$F28</f>
        <v>0</v>
      </c>
      <c r="N13" s="46">
        <f>Daytona!$F29</f>
        <v>0</v>
      </c>
      <c r="O13" s="46">
        <f>Daytona!$F30</f>
        <v>112302</v>
      </c>
      <c r="P13" s="86">
        <f>Daytona!$F31</f>
        <v>0</v>
      </c>
      <c r="Q13" s="88">
        <f>SUM(K13:P13)</f>
        <v>112302</v>
      </c>
    </row>
    <row r="14" spans="1:22" ht="15.95" customHeight="1">
      <c r="A14" s="43" t="s">
        <v>120</v>
      </c>
      <c r="B14" s="44">
        <f>'Florida Southwestern'!$F12</f>
        <v>0</v>
      </c>
      <c r="C14" s="45">
        <f>'Florida Southwestern'!$F13</f>
        <v>0</v>
      </c>
      <c r="D14" s="46">
        <f>'Florida Southwestern'!$F14</f>
        <v>0</v>
      </c>
      <c r="E14" s="46">
        <f>'Florida Southwestern'!$F15</f>
        <v>0</v>
      </c>
      <c r="F14" s="46">
        <f>'Florida Southwestern'!$F16</f>
        <v>11048.63</v>
      </c>
      <c r="G14" s="86">
        <f>'Florida Southwestern'!$F17</f>
        <v>1770</v>
      </c>
      <c r="H14" s="88">
        <f t="shared" si="0"/>
        <v>12818.63</v>
      </c>
      <c r="J14" s="43" t="s">
        <v>120</v>
      </c>
      <c r="K14" s="44">
        <f>'Florida Southwestern'!$F26</f>
        <v>0</v>
      </c>
      <c r="L14" s="45">
        <f>'Florida Southwestern'!$F27</f>
        <v>0</v>
      </c>
      <c r="M14" s="46">
        <f>'Florida Southwestern'!$F28</f>
        <v>0</v>
      </c>
      <c r="N14" s="46">
        <f>'Florida Southwestern'!$F29</f>
        <v>0</v>
      </c>
      <c r="O14" s="46">
        <f>'Florida Southwestern'!$F30</f>
        <v>0</v>
      </c>
      <c r="P14" s="86">
        <f>'Florida Southwestern'!$F31</f>
        <v>0</v>
      </c>
      <c r="Q14" s="88">
        <f t="shared" ref="Q14:Q36" si="1">SUM(K14:P14)</f>
        <v>0</v>
      </c>
    </row>
    <row r="15" spans="1:22" ht="15.95" customHeight="1">
      <c r="A15" s="43" t="s">
        <v>121</v>
      </c>
      <c r="B15" s="47">
        <f>'FSC Jacksonville'!$F12</f>
        <v>0</v>
      </c>
      <c r="C15" s="45">
        <f>'FSC Jacksonville'!$F13</f>
        <v>5272.34</v>
      </c>
      <c r="D15" s="46">
        <f>'FSC Jacksonville'!$F14</f>
        <v>7037.7</v>
      </c>
      <c r="E15" s="46">
        <f>'FSC Jacksonville'!$F15</f>
        <v>0</v>
      </c>
      <c r="F15" s="46">
        <f>'FSC Jacksonville'!$F16</f>
        <v>72642.05</v>
      </c>
      <c r="G15" s="86">
        <f>'FSC Jacksonville'!$F17</f>
        <v>0</v>
      </c>
      <c r="H15" s="88">
        <f>SUM(B15:G15)</f>
        <v>84952.09</v>
      </c>
      <c r="J15" s="43" t="s">
        <v>121</v>
      </c>
      <c r="K15" s="47">
        <f>'FSC Jacksonville'!$F26</f>
        <v>2193.7800000000002</v>
      </c>
      <c r="L15" s="45">
        <f>'FSC Jacksonville'!$F27</f>
        <v>39750</v>
      </c>
      <c r="M15" s="46">
        <f>'FSC Jacksonville'!$F28</f>
        <v>16173.86</v>
      </c>
      <c r="N15" s="46">
        <f>'FSC Jacksonville'!$F29</f>
        <v>0</v>
      </c>
      <c r="O15" s="46">
        <f>'FSC Jacksonville'!$F30</f>
        <v>986247.39</v>
      </c>
      <c r="P15" s="86">
        <f>'FSC Jacksonville'!$F31</f>
        <v>1349.08</v>
      </c>
      <c r="Q15" s="88">
        <f>SUM(K15:P15)</f>
        <v>1045714.11</v>
      </c>
    </row>
    <row r="16" spans="1:22" ht="15.95" customHeight="1">
      <c r="A16" s="43" t="s">
        <v>139</v>
      </c>
      <c r="B16" s="47">
        <f>'Florida Keys'!$F12</f>
        <v>0</v>
      </c>
      <c r="C16" s="45">
        <f>'Florida Keys'!$F13</f>
        <v>0</v>
      </c>
      <c r="D16" s="46">
        <f>'Florida Keys'!$F14</f>
        <v>0</v>
      </c>
      <c r="E16" s="46">
        <f>'Florida Keys'!$F15</f>
        <v>0</v>
      </c>
      <c r="F16" s="46">
        <f>'Florida Keys'!$F16</f>
        <v>0</v>
      </c>
      <c r="G16" s="86">
        <f>'Florida Keys'!$F17</f>
        <v>0</v>
      </c>
      <c r="H16" s="88">
        <f t="shared" si="0"/>
        <v>0</v>
      </c>
      <c r="J16" s="43" t="s">
        <v>139</v>
      </c>
      <c r="K16" s="47">
        <f>'Florida Keys'!$F26</f>
        <v>0</v>
      </c>
      <c r="L16" s="45">
        <f>'Florida Keys'!$F27</f>
        <v>210343.75</v>
      </c>
      <c r="M16" s="46">
        <f>'Florida Keys'!$F28</f>
        <v>0</v>
      </c>
      <c r="N16" s="46">
        <f>'Florida Keys'!$F29</f>
        <v>0</v>
      </c>
      <c r="O16" s="46">
        <f>'Florida Keys'!$F30</f>
        <v>0</v>
      </c>
      <c r="P16" s="86">
        <f>'Florida Keys'!$F31</f>
        <v>0</v>
      </c>
      <c r="Q16" s="88">
        <f t="shared" si="1"/>
        <v>210343.75</v>
      </c>
    </row>
    <row r="17" spans="1:17" ht="15.95" customHeight="1">
      <c r="A17" s="43" t="s">
        <v>122</v>
      </c>
      <c r="B17" s="47">
        <f>'Gulf Coast'!$F12</f>
        <v>0</v>
      </c>
      <c r="C17" s="45">
        <f>'Gulf Coast'!$F13</f>
        <v>2069.8200000000002</v>
      </c>
      <c r="D17" s="46">
        <f>'Gulf Coast'!$F14</f>
        <v>0</v>
      </c>
      <c r="E17" s="46">
        <f>'Gulf Coast'!$F15</f>
        <v>0</v>
      </c>
      <c r="F17" s="46">
        <f>'Gulf Coast'!$F16</f>
        <v>0</v>
      </c>
      <c r="G17" s="86">
        <f>'Gulf Coast'!$F17</f>
        <v>0</v>
      </c>
      <c r="H17" s="88">
        <f t="shared" si="0"/>
        <v>2069.8200000000002</v>
      </c>
      <c r="J17" s="43" t="s">
        <v>122</v>
      </c>
      <c r="K17" s="47">
        <f>'Gulf Coast'!$F26</f>
        <v>0</v>
      </c>
      <c r="L17" s="45">
        <f>'Gulf Coast'!$F27</f>
        <v>0</v>
      </c>
      <c r="M17" s="46">
        <f>'Gulf Coast'!$F28</f>
        <v>11640</v>
      </c>
      <c r="N17" s="46">
        <f>'Gulf Coast'!$F29</f>
        <v>0</v>
      </c>
      <c r="O17" s="46">
        <f>'Gulf Coast'!$F30</f>
        <v>128762.84</v>
      </c>
      <c r="P17" s="86">
        <f>'Gulf Coast'!$F31</f>
        <v>0</v>
      </c>
      <c r="Q17" s="88">
        <f t="shared" si="1"/>
        <v>140402.84</v>
      </c>
    </row>
    <row r="18" spans="1:17" ht="15.95" customHeight="1">
      <c r="A18" s="43" t="s">
        <v>123</v>
      </c>
      <c r="B18" s="47">
        <f>Hillsborough!$F12</f>
        <v>10784</v>
      </c>
      <c r="C18" s="45">
        <f>Hillsborough!$F13</f>
        <v>3545</v>
      </c>
      <c r="D18" s="46">
        <f>Hillsborough!$F14</f>
        <v>0</v>
      </c>
      <c r="E18" s="46">
        <f>Hillsborough!$F15</f>
        <v>16000</v>
      </c>
      <c r="F18" s="46">
        <f>Hillsborough!$F16</f>
        <v>13183.9</v>
      </c>
      <c r="G18" s="86">
        <f>Hillsborough!$F17</f>
        <v>0</v>
      </c>
      <c r="H18" s="88">
        <f t="shared" si="0"/>
        <v>43512.9</v>
      </c>
      <c r="J18" s="43" t="s">
        <v>123</v>
      </c>
      <c r="K18" s="47">
        <f>Hillsborough!$F26</f>
        <v>115522</v>
      </c>
      <c r="L18" s="45">
        <f>Hillsborough!$F27</f>
        <v>56975.35</v>
      </c>
      <c r="M18" s="46">
        <f>Hillsborough!$F28</f>
        <v>70045</v>
      </c>
      <c r="N18" s="46">
        <f>Hillsborough!$F29</f>
        <v>4696</v>
      </c>
      <c r="O18" s="46">
        <f>Hillsborough!$F30</f>
        <v>544443.79</v>
      </c>
      <c r="P18" s="86">
        <f>Hillsborough!$F31</f>
        <v>0</v>
      </c>
      <c r="Q18" s="88">
        <f t="shared" si="1"/>
        <v>791682.14</v>
      </c>
    </row>
    <row r="19" spans="1:17" ht="15.95" customHeight="1">
      <c r="A19" s="43" t="s">
        <v>124</v>
      </c>
      <c r="B19" s="47">
        <f>'Indian River'!$F12</f>
        <v>0</v>
      </c>
      <c r="C19" s="45">
        <f>'Indian River'!$F13</f>
        <v>0</v>
      </c>
      <c r="D19" s="46">
        <f>'Indian River'!$F14</f>
        <v>0</v>
      </c>
      <c r="E19" s="46">
        <f>'Indian River'!$F15</f>
        <v>0</v>
      </c>
      <c r="F19" s="46">
        <f>'Indian River'!$F16</f>
        <v>6102.6</v>
      </c>
      <c r="G19" s="86">
        <f>'Indian River'!$F17</f>
        <v>0</v>
      </c>
      <c r="H19" s="88">
        <f t="shared" si="0"/>
        <v>6102.6</v>
      </c>
      <c r="J19" s="43" t="s">
        <v>124</v>
      </c>
      <c r="K19" s="47">
        <f>'Indian River'!$F26</f>
        <v>0</v>
      </c>
      <c r="L19" s="45">
        <f>'Indian River'!$F27</f>
        <v>0</v>
      </c>
      <c r="M19" s="46">
        <f>'Indian River'!$F28</f>
        <v>0</v>
      </c>
      <c r="N19" s="46">
        <f>'Indian River'!$F29</f>
        <v>0</v>
      </c>
      <c r="O19" s="46">
        <f>'Indian River'!$F30</f>
        <v>0</v>
      </c>
      <c r="P19" s="86">
        <f>'Indian River'!$F31</f>
        <v>0</v>
      </c>
      <c r="Q19" s="88">
        <f t="shared" si="1"/>
        <v>0</v>
      </c>
    </row>
    <row r="20" spans="1:17" ht="15.95" customHeight="1">
      <c r="A20" s="43" t="s">
        <v>141</v>
      </c>
      <c r="B20" s="44">
        <f>'Florida Gateway'!$F12</f>
        <v>0</v>
      </c>
      <c r="C20" s="45">
        <f>'Florida Gateway'!$F13</f>
        <v>0</v>
      </c>
      <c r="D20" s="46">
        <f>'Florida Gateway'!$F14</f>
        <v>0</v>
      </c>
      <c r="E20" s="46">
        <f>'Florida Gateway'!$F15</f>
        <v>0</v>
      </c>
      <c r="F20" s="46">
        <f>'Florida Gateway'!$F16</f>
        <v>17967</v>
      </c>
      <c r="G20" s="86">
        <f>'Florida Gateway'!$F17</f>
        <v>0</v>
      </c>
      <c r="H20" s="88">
        <f>SUM(B20:G20)</f>
        <v>17967</v>
      </c>
      <c r="J20" s="43" t="s">
        <v>141</v>
      </c>
      <c r="K20" s="44">
        <f>'Florida Gateway'!$F26</f>
        <v>0</v>
      </c>
      <c r="L20" s="45">
        <f>'Florida Gateway'!$F27</f>
        <v>0</v>
      </c>
      <c r="M20" s="46">
        <f>'Florida Gateway'!$F28</f>
        <v>0</v>
      </c>
      <c r="N20" s="46">
        <f>'Florida Gateway'!$F29</f>
        <v>0</v>
      </c>
      <c r="O20" s="46">
        <f>'Florida Gateway'!$F30</f>
        <v>0</v>
      </c>
      <c r="P20" s="86">
        <f>'Florida Gateway'!$F31</f>
        <v>0</v>
      </c>
      <c r="Q20" s="88">
        <f>SUM(K20:P20)</f>
        <v>0</v>
      </c>
    </row>
    <row r="21" spans="1:17" ht="15.95" customHeight="1">
      <c r="A21" s="43" t="s">
        <v>140</v>
      </c>
      <c r="B21" s="47">
        <f>'Lake-Sumter'!$F12</f>
        <v>0</v>
      </c>
      <c r="C21" s="45">
        <f>'Lake-Sumter'!$F13</f>
        <v>0</v>
      </c>
      <c r="D21" s="46">
        <f>'Lake-Sumter'!$F14</f>
        <v>0</v>
      </c>
      <c r="E21" s="46">
        <f>'Lake-Sumter'!$F15</f>
        <v>0</v>
      </c>
      <c r="F21" s="46">
        <f>'Lake-Sumter'!$F16</f>
        <v>32602.75</v>
      </c>
      <c r="G21" s="86">
        <f>'Lake-Sumter'!$F17</f>
        <v>0</v>
      </c>
      <c r="H21" s="88">
        <f t="shared" si="0"/>
        <v>32602.75</v>
      </c>
      <c r="J21" s="43" t="s">
        <v>140</v>
      </c>
      <c r="K21" s="47">
        <f>'Lake-Sumter'!$F26</f>
        <v>10425</v>
      </c>
      <c r="L21" s="45">
        <f>'Lake-Sumter'!$F27</f>
        <v>588</v>
      </c>
      <c r="M21" s="46">
        <f>'Lake-Sumter'!$F28</f>
        <v>199</v>
      </c>
      <c r="N21" s="46">
        <f>'Lake-Sumter'!$F29</f>
        <v>495</v>
      </c>
      <c r="O21" s="46">
        <f>'Lake-Sumter'!$F30</f>
        <v>45558.13</v>
      </c>
      <c r="P21" s="86">
        <f>'Lake-Sumter'!$F31</f>
        <v>0</v>
      </c>
      <c r="Q21" s="88">
        <f t="shared" si="1"/>
        <v>57265.13</v>
      </c>
    </row>
    <row r="22" spans="1:17" ht="15.95" customHeight="1">
      <c r="A22" s="43" t="s">
        <v>125</v>
      </c>
      <c r="B22" s="47">
        <f>'State College of Florida'!$F12</f>
        <v>0</v>
      </c>
      <c r="C22" s="45">
        <f>'State College of Florida'!$F13</f>
        <v>0</v>
      </c>
      <c r="D22" s="46">
        <f>'State College of Florida'!$F14</f>
        <v>0</v>
      </c>
      <c r="E22" s="46">
        <f>'State College of Florida'!$F15</f>
        <v>0</v>
      </c>
      <c r="F22" s="46">
        <f>'State College of Florida'!$F16</f>
        <v>10751.3</v>
      </c>
      <c r="G22" s="86">
        <f>'State College of Florida'!$F17</f>
        <v>19509.61</v>
      </c>
      <c r="H22" s="88">
        <f>SUM(B22:G22)</f>
        <v>30260.91</v>
      </c>
      <c r="J22" s="43" t="s">
        <v>125</v>
      </c>
      <c r="K22" s="47">
        <f>'State College of Florida'!$F26</f>
        <v>5856</v>
      </c>
      <c r="L22" s="45">
        <f>'State College of Florida'!$F27</f>
        <v>0</v>
      </c>
      <c r="M22" s="46">
        <f>'State College of Florida'!$F28</f>
        <v>0</v>
      </c>
      <c r="N22" s="46">
        <f>'State College of Florida'!$F29</f>
        <v>0</v>
      </c>
      <c r="O22" s="46">
        <f>'State College of Florida'!$F30</f>
        <v>5716.75</v>
      </c>
      <c r="P22" s="86">
        <f>'State College of Florida'!$F31</f>
        <v>0</v>
      </c>
      <c r="Q22" s="88">
        <f>SUM(K22:P22)</f>
        <v>11572.75</v>
      </c>
    </row>
    <row r="23" spans="1:17" ht="15.95" customHeight="1">
      <c r="A23" s="43" t="s">
        <v>126</v>
      </c>
      <c r="B23" s="47">
        <f>'Miami Dade'!$F12</f>
        <v>719176.72</v>
      </c>
      <c r="C23" s="45">
        <f>'Miami Dade'!$F13</f>
        <v>1170754.4099999999</v>
      </c>
      <c r="D23" s="46">
        <f>'Miami Dade'!$F14</f>
        <v>59341.3</v>
      </c>
      <c r="E23" s="46">
        <f>'Miami Dade'!$F15</f>
        <v>0</v>
      </c>
      <c r="F23" s="46">
        <f>'Miami Dade'!$F16</f>
        <v>236346.58</v>
      </c>
      <c r="G23" s="86">
        <f>'Miami Dade'!$F17</f>
        <v>10135.700000000001</v>
      </c>
      <c r="H23" s="88">
        <f t="shared" si="0"/>
        <v>2195754.71</v>
      </c>
      <c r="J23" s="43" t="s">
        <v>126</v>
      </c>
      <c r="K23" s="47">
        <f>'Miami Dade'!$F26</f>
        <v>0</v>
      </c>
      <c r="L23" s="45">
        <f>'Miami Dade'!$F27</f>
        <v>0</v>
      </c>
      <c r="M23" s="46">
        <f>'Miami Dade'!$F28</f>
        <v>0</v>
      </c>
      <c r="N23" s="46">
        <f>'Miami Dade'!$F29</f>
        <v>0</v>
      </c>
      <c r="O23" s="46">
        <f>'Miami Dade'!$F30</f>
        <v>0</v>
      </c>
      <c r="P23" s="86">
        <f>'Miami Dade'!$F31</f>
        <v>0</v>
      </c>
      <c r="Q23" s="88">
        <f t="shared" si="1"/>
        <v>0</v>
      </c>
    </row>
    <row r="24" spans="1:17" ht="15.95" customHeight="1">
      <c r="A24" s="43" t="s">
        <v>142</v>
      </c>
      <c r="B24" s="47">
        <f>'North Florida'!$F12</f>
        <v>0</v>
      </c>
      <c r="C24" s="45">
        <f>'North Florida'!$F13</f>
        <v>0</v>
      </c>
      <c r="D24" s="46">
        <f>'North Florida'!$F14</f>
        <v>0</v>
      </c>
      <c r="E24" s="46">
        <f>'North Florida'!$F145</f>
        <v>0</v>
      </c>
      <c r="F24" s="46">
        <f>'North Florida'!$F16</f>
        <v>0</v>
      </c>
      <c r="G24" s="86">
        <f>'North Florida'!$F17</f>
        <v>0</v>
      </c>
      <c r="H24" s="88">
        <f t="shared" si="0"/>
        <v>0</v>
      </c>
      <c r="J24" s="43" t="s">
        <v>142</v>
      </c>
      <c r="K24" s="47">
        <f>'North Florida'!$F26</f>
        <v>0</v>
      </c>
      <c r="L24" s="45">
        <f>'North Florida'!$F27</f>
        <v>0</v>
      </c>
      <c r="M24" s="46">
        <f>'North Florida'!$F28</f>
        <v>0</v>
      </c>
      <c r="N24" s="46">
        <f>'North Florida'!$F285</f>
        <v>0</v>
      </c>
      <c r="O24" s="46">
        <f>'North Florida'!$F30</f>
        <v>0</v>
      </c>
      <c r="P24" s="86">
        <f>'North Florida'!$F31</f>
        <v>0</v>
      </c>
      <c r="Q24" s="88">
        <f t="shared" si="1"/>
        <v>0</v>
      </c>
    </row>
    <row r="25" spans="1:17" ht="15.95" customHeight="1">
      <c r="A25" s="43" t="s">
        <v>127</v>
      </c>
      <c r="B25" s="47">
        <f>'Northwest Florida '!$F12</f>
        <v>0</v>
      </c>
      <c r="C25" s="45">
        <f>'Northwest Florida '!$F13</f>
        <v>0</v>
      </c>
      <c r="D25" s="46">
        <f>'Northwest Florida '!$F14</f>
        <v>0</v>
      </c>
      <c r="E25" s="46">
        <f>'Northwest Florida '!$F15</f>
        <v>0</v>
      </c>
      <c r="F25" s="46">
        <f>'Northwest Florida '!$F16</f>
        <v>719</v>
      </c>
      <c r="G25" s="86">
        <f>'Northwest Florida '!$F17</f>
        <v>0</v>
      </c>
      <c r="H25" s="88">
        <f t="shared" si="0"/>
        <v>719</v>
      </c>
      <c r="J25" s="43" t="s">
        <v>127</v>
      </c>
      <c r="K25" s="47">
        <f>'Northwest Florida '!$F26</f>
        <v>0</v>
      </c>
      <c r="L25" s="45">
        <f>'Northwest Florida '!$F27</f>
        <v>0</v>
      </c>
      <c r="M25" s="46">
        <f>'Northwest Florida '!$F28</f>
        <v>0</v>
      </c>
      <c r="N25" s="46">
        <f>'Northwest Florida '!$F29</f>
        <v>0</v>
      </c>
      <c r="O25" s="46">
        <f>'Northwest Florida '!$F30</f>
        <v>0</v>
      </c>
      <c r="P25" s="86">
        <f>'Northwest Florida '!$F31</f>
        <v>0</v>
      </c>
      <c r="Q25" s="88">
        <f t="shared" si="1"/>
        <v>0</v>
      </c>
    </row>
    <row r="26" spans="1:17" ht="15.95" customHeight="1">
      <c r="A26" s="43" t="s">
        <v>128</v>
      </c>
      <c r="B26" s="47">
        <f>'Palm Beach'!$F12</f>
        <v>13420</v>
      </c>
      <c r="C26" s="45">
        <f>'Palm Beach'!$F13</f>
        <v>14332.73</v>
      </c>
      <c r="D26" s="46">
        <f>'Palm Beach'!$F14</f>
        <v>11044.83</v>
      </c>
      <c r="E26" s="46">
        <f>'Palm Beach'!$F15</f>
        <v>0</v>
      </c>
      <c r="F26" s="46">
        <f>'Palm Beach'!$F16</f>
        <v>527166.05000000005</v>
      </c>
      <c r="G26" s="86">
        <f>'Palm Beach'!$F17</f>
        <v>0</v>
      </c>
      <c r="H26" s="88">
        <f t="shared" si="0"/>
        <v>565963.6100000001</v>
      </c>
      <c r="J26" s="43" t="s">
        <v>128</v>
      </c>
      <c r="K26" s="47">
        <f>'Palm Beach'!$F26</f>
        <v>0</v>
      </c>
      <c r="L26" s="45">
        <f>'Palm Beach'!$F27</f>
        <v>0</v>
      </c>
      <c r="M26" s="46">
        <f>'Palm Beach'!$F28</f>
        <v>0</v>
      </c>
      <c r="N26" s="46">
        <f>'Palm Beach'!$F29</f>
        <v>0</v>
      </c>
      <c r="O26" s="46">
        <f>'Palm Beach'!$F30</f>
        <v>0</v>
      </c>
      <c r="P26" s="86">
        <f>'Palm Beach'!$F31</f>
        <v>0</v>
      </c>
      <c r="Q26" s="88">
        <f t="shared" si="1"/>
        <v>0</v>
      </c>
    </row>
    <row r="27" spans="1:17" ht="15.95" customHeight="1">
      <c r="A27" s="43" t="s">
        <v>129</v>
      </c>
      <c r="B27" s="47">
        <f>'Pasco-Hernando'!$F12</f>
        <v>0</v>
      </c>
      <c r="C27" s="45">
        <f>'Pasco-Hernando'!$F13</f>
        <v>3300</v>
      </c>
      <c r="D27" s="46">
        <f>'Pasco-Hernando'!$F14</f>
        <v>0</v>
      </c>
      <c r="E27" s="46">
        <f>'Pasco-Hernando'!$F15</f>
        <v>0</v>
      </c>
      <c r="F27" s="46">
        <f>'Pasco-Hernando'!$F16</f>
        <v>20529.38</v>
      </c>
      <c r="G27" s="86">
        <f>'Pasco-Hernando'!$F17</f>
        <v>0</v>
      </c>
      <c r="H27" s="88">
        <f t="shared" si="0"/>
        <v>23829.38</v>
      </c>
      <c r="J27" s="43" t="s">
        <v>129</v>
      </c>
      <c r="K27" s="47">
        <f>'Pasco-Hernando'!$F26</f>
        <v>4948</v>
      </c>
      <c r="L27" s="45">
        <f>'Pasco-Hernando'!$F27</f>
        <v>0</v>
      </c>
      <c r="M27" s="46">
        <f>'Pasco-Hernando'!$F28</f>
        <v>0</v>
      </c>
      <c r="N27" s="46">
        <f>'Pasco-Hernando'!$F29</f>
        <v>0</v>
      </c>
      <c r="O27" s="46">
        <f>'Pasco-Hernando'!$F30</f>
        <v>977155.57</v>
      </c>
      <c r="P27" s="86">
        <f>'Pasco-Hernando'!$F31</f>
        <v>0</v>
      </c>
      <c r="Q27" s="88">
        <f t="shared" si="1"/>
        <v>982103.57</v>
      </c>
    </row>
    <row r="28" spans="1:17" ht="15.95" customHeight="1">
      <c r="A28" s="43" t="s">
        <v>130</v>
      </c>
      <c r="B28" s="47">
        <f>Pensacola!$F12</f>
        <v>0</v>
      </c>
      <c r="C28" s="45">
        <f>Pensacola!$F13</f>
        <v>0</v>
      </c>
      <c r="D28" s="46">
        <f>Pensacola!$F14</f>
        <v>0</v>
      </c>
      <c r="E28" s="46">
        <f>Pensacola!$F15</f>
        <v>0</v>
      </c>
      <c r="F28" s="46">
        <f>Pensacola!$F16</f>
        <v>0</v>
      </c>
      <c r="G28" s="86">
        <f>Pensacola!$F17</f>
        <v>0</v>
      </c>
      <c r="H28" s="88">
        <f t="shared" si="0"/>
        <v>0</v>
      </c>
      <c r="J28" s="43" t="s">
        <v>130</v>
      </c>
      <c r="K28" s="47">
        <f>Pensacola!$F26</f>
        <v>2379</v>
      </c>
      <c r="L28" s="45">
        <f>Pensacola!$F27</f>
        <v>0</v>
      </c>
      <c r="M28" s="46">
        <f>Pensacola!$F28</f>
        <v>897.85</v>
      </c>
      <c r="N28" s="46">
        <f>Pensacola!$F29</f>
        <v>48257.04</v>
      </c>
      <c r="O28" s="46">
        <f>Pensacola!$F30</f>
        <v>220473.02</v>
      </c>
      <c r="P28" s="86">
        <f>Pensacola!$F31</f>
        <v>0</v>
      </c>
      <c r="Q28" s="88">
        <f t="shared" si="1"/>
        <v>272006.90999999997</v>
      </c>
    </row>
    <row r="29" spans="1:17" ht="15.95" customHeight="1">
      <c r="A29" s="43" t="s">
        <v>131</v>
      </c>
      <c r="B29" s="47">
        <f>'Polk '!$F12</f>
        <v>0</v>
      </c>
      <c r="C29" s="45">
        <f>'Polk '!$F13</f>
        <v>0</v>
      </c>
      <c r="D29" s="46">
        <f>'Polk '!$F14</f>
        <v>556.79</v>
      </c>
      <c r="E29" s="46">
        <f>'Polk '!$F15</f>
        <v>0</v>
      </c>
      <c r="F29" s="46">
        <f>'Polk '!$F16</f>
        <v>81034.83</v>
      </c>
      <c r="G29" s="86">
        <f>'Polk '!$F17</f>
        <v>0</v>
      </c>
      <c r="H29" s="88">
        <f t="shared" si="0"/>
        <v>81591.62</v>
      </c>
      <c r="J29" s="43" t="s">
        <v>131</v>
      </c>
      <c r="K29" s="47">
        <f>'Polk '!$F26</f>
        <v>0</v>
      </c>
      <c r="L29" s="45">
        <f>'Polk '!$F27</f>
        <v>0</v>
      </c>
      <c r="M29" s="46">
        <f>'Polk '!$F28</f>
        <v>0</v>
      </c>
      <c r="N29" s="46">
        <f>'Polk '!$F29</f>
        <v>0</v>
      </c>
      <c r="O29" s="46">
        <f>'Polk '!$F30</f>
        <v>0</v>
      </c>
      <c r="P29" s="86">
        <f>'Polk '!$F31</f>
        <v>0</v>
      </c>
      <c r="Q29" s="88">
        <f t="shared" si="1"/>
        <v>0</v>
      </c>
    </row>
    <row r="30" spans="1:17" ht="15.95" customHeight="1">
      <c r="A30" s="43" t="s">
        <v>132</v>
      </c>
      <c r="B30" s="47">
        <f>'Saint Johns River'!$F12</f>
        <v>0</v>
      </c>
      <c r="C30" s="45">
        <f>'Saint Johns River'!$F13</f>
        <v>0</v>
      </c>
      <c r="D30" s="46">
        <f>'Saint Johns River'!$F14</f>
        <v>0</v>
      </c>
      <c r="E30" s="46">
        <f>'Saint Johns River'!$F15</f>
        <v>0</v>
      </c>
      <c r="F30" s="46">
        <f>'Saint Johns River'!$F16</f>
        <v>0</v>
      </c>
      <c r="G30" s="86">
        <f>'Saint Johns River'!$F17</f>
        <v>0</v>
      </c>
      <c r="H30" s="88">
        <f t="shared" si="0"/>
        <v>0</v>
      </c>
      <c r="J30" s="43" t="s">
        <v>132</v>
      </c>
      <c r="K30" s="47">
        <f>'Saint Johns River'!$F26</f>
        <v>0</v>
      </c>
      <c r="L30" s="45">
        <f>'Saint Johns River'!$F27</f>
        <v>0</v>
      </c>
      <c r="M30" s="46">
        <f>'Saint Johns River'!$F28</f>
        <v>0</v>
      </c>
      <c r="N30" s="46">
        <f>'Saint Johns River'!$F29</f>
        <v>0</v>
      </c>
      <c r="O30" s="46">
        <f>'Saint Johns River'!$F30</f>
        <v>0</v>
      </c>
      <c r="P30" s="86">
        <f>'Saint Johns River'!$F31</f>
        <v>0</v>
      </c>
      <c r="Q30" s="88">
        <f t="shared" si="1"/>
        <v>0</v>
      </c>
    </row>
    <row r="31" spans="1:17" ht="15.95" customHeight="1">
      <c r="A31" s="43" t="s">
        <v>133</v>
      </c>
      <c r="B31" s="47">
        <f>'Saint Pete'!$F12</f>
        <v>0</v>
      </c>
      <c r="C31" s="45">
        <f>'Saint Pete'!$F13</f>
        <v>0</v>
      </c>
      <c r="D31" s="46">
        <f>'Saint Pete'!$F14</f>
        <v>0</v>
      </c>
      <c r="E31" s="46">
        <f>'Saint Pete'!$F15</f>
        <v>0</v>
      </c>
      <c r="F31" s="46">
        <f>'Saint Pete'!$F16</f>
        <v>23571</v>
      </c>
      <c r="G31" s="86">
        <f>'Saint Pete'!$F17</f>
        <v>0</v>
      </c>
      <c r="H31" s="88">
        <f t="shared" si="0"/>
        <v>23571</v>
      </c>
      <c r="J31" s="43" t="s">
        <v>133</v>
      </c>
      <c r="K31" s="47">
        <f>'Saint Pete'!$F26</f>
        <v>0</v>
      </c>
      <c r="L31" s="45">
        <f>'Saint Pete'!$F27</f>
        <v>0</v>
      </c>
      <c r="M31" s="46">
        <f>'Saint Pete'!$F28</f>
        <v>0</v>
      </c>
      <c r="N31" s="46">
        <f>'Saint Pete'!$F29</f>
        <v>0</v>
      </c>
      <c r="O31" s="46">
        <f>'Saint Pete'!$F30</f>
        <v>0</v>
      </c>
      <c r="P31" s="86">
        <f>'Saint Pete'!$F31</f>
        <v>0</v>
      </c>
      <c r="Q31" s="88">
        <f t="shared" si="1"/>
        <v>0</v>
      </c>
    </row>
    <row r="32" spans="1:17" ht="15.95" customHeight="1">
      <c r="A32" s="43" t="s">
        <v>134</v>
      </c>
      <c r="B32" s="47">
        <f>'Santa Fe'!$F12</f>
        <v>10215.879999999999</v>
      </c>
      <c r="C32" s="45">
        <f>'Santa Fe'!$F13</f>
        <v>2440.71</v>
      </c>
      <c r="D32" s="46">
        <f>'Santa Fe'!$F14</f>
        <v>0</v>
      </c>
      <c r="E32" s="46">
        <f>'Santa Fe'!$F15</f>
        <v>0</v>
      </c>
      <c r="F32" s="46">
        <f>'Santa Fe'!$F16</f>
        <v>2582598.92</v>
      </c>
      <c r="G32" s="86">
        <f>'Santa Fe'!$F17</f>
        <v>0</v>
      </c>
      <c r="H32" s="88">
        <f t="shared" si="0"/>
        <v>2595255.5099999998</v>
      </c>
      <c r="J32" s="43" t="s">
        <v>134</v>
      </c>
      <c r="K32" s="47">
        <f>'Santa Fe'!$F26</f>
        <v>7025</v>
      </c>
      <c r="L32" s="45">
        <f>'Santa Fe'!$F27</f>
        <v>12609</v>
      </c>
      <c r="M32" s="46">
        <f>'Santa Fe'!$F28</f>
        <v>100</v>
      </c>
      <c r="N32" s="46">
        <f>'Santa Fe'!$F29</f>
        <v>0</v>
      </c>
      <c r="O32" s="46">
        <f>'Santa Fe'!$F30</f>
        <v>76227.03</v>
      </c>
      <c r="P32" s="86">
        <f>'Santa Fe'!$F31</f>
        <v>12245.44</v>
      </c>
      <c r="Q32" s="88">
        <f t="shared" si="1"/>
        <v>108206.47</v>
      </c>
    </row>
    <row r="33" spans="1:17" ht="15.95" customHeight="1">
      <c r="A33" s="43" t="s">
        <v>135</v>
      </c>
      <c r="B33" s="47">
        <f>Seminole!$F12</f>
        <v>0</v>
      </c>
      <c r="C33" s="45">
        <f>Seminole!$F13</f>
        <v>1662.5</v>
      </c>
      <c r="D33" s="46">
        <f>Seminole!$F14</f>
        <v>0</v>
      </c>
      <c r="E33" s="46">
        <f>Seminole!$F15</f>
        <v>0</v>
      </c>
      <c r="F33" s="46">
        <f>Seminole!$F16</f>
        <v>254023.29</v>
      </c>
      <c r="G33" s="86">
        <f>Seminole!$F17</f>
        <v>0</v>
      </c>
      <c r="H33" s="88">
        <f t="shared" si="0"/>
        <v>255685.79</v>
      </c>
      <c r="J33" s="43" t="s">
        <v>135</v>
      </c>
      <c r="K33" s="47">
        <f>Seminole!$F26</f>
        <v>0</v>
      </c>
      <c r="L33" s="45">
        <f>Seminole!$F27</f>
        <v>0</v>
      </c>
      <c r="M33" s="46">
        <f>Seminole!$F28</f>
        <v>0</v>
      </c>
      <c r="N33" s="46">
        <f>Seminole!$F29</f>
        <v>0</v>
      </c>
      <c r="O33" s="46">
        <f>Seminole!$F30</f>
        <v>130936.15</v>
      </c>
      <c r="P33" s="86">
        <f>Seminole!$F31</f>
        <v>0</v>
      </c>
      <c r="Q33" s="88">
        <f t="shared" si="1"/>
        <v>130936.15</v>
      </c>
    </row>
    <row r="34" spans="1:17" ht="15.95" customHeight="1">
      <c r="A34" s="43" t="s">
        <v>143</v>
      </c>
      <c r="B34" s="47">
        <f>'South Florida '!$F12</f>
        <v>0</v>
      </c>
      <c r="C34" s="45">
        <f>'South Florida '!$F13</f>
        <v>0</v>
      </c>
      <c r="D34" s="46">
        <f>'South Florida '!$F14</f>
        <v>0</v>
      </c>
      <c r="E34" s="46">
        <f>'South Florida '!$F15</f>
        <v>0</v>
      </c>
      <c r="F34" s="46">
        <f>'South Florida '!$F16</f>
        <v>44523.34</v>
      </c>
      <c r="G34" s="86">
        <f>'South Florida '!$F17</f>
        <v>0</v>
      </c>
      <c r="H34" s="88">
        <f t="shared" si="0"/>
        <v>44523.34</v>
      </c>
      <c r="J34" s="43" t="s">
        <v>143</v>
      </c>
      <c r="K34" s="47">
        <f>'South Florida '!$F26</f>
        <v>0</v>
      </c>
      <c r="L34" s="45">
        <f>'South Florida '!$F27</f>
        <v>0</v>
      </c>
      <c r="M34" s="46">
        <f>'South Florida '!$F28</f>
        <v>0</v>
      </c>
      <c r="N34" s="46">
        <f>'South Florida '!$F29</f>
        <v>8301.81</v>
      </c>
      <c r="O34" s="46">
        <f>'South Florida '!$F30</f>
        <v>21450</v>
      </c>
      <c r="P34" s="86">
        <f>'South Florida '!$F31</f>
        <v>0</v>
      </c>
      <c r="Q34" s="88">
        <f t="shared" si="1"/>
        <v>29751.809999999998</v>
      </c>
    </row>
    <row r="35" spans="1:17" ht="15.95" customHeight="1">
      <c r="A35" s="43" t="s">
        <v>136</v>
      </c>
      <c r="B35" s="47">
        <f>Tallahassee!$F12</f>
        <v>5010.84</v>
      </c>
      <c r="C35" s="45">
        <f>Tallahassee!$F13</f>
        <v>67106.210000000006</v>
      </c>
      <c r="D35" s="46">
        <f>Tallahassee!$F14</f>
        <v>39690</v>
      </c>
      <c r="E35" s="46">
        <f>Tallahassee!$F15</f>
        <v>0</v>
      </c>
      <c r="F35" s="46">
        <f>Tallahassee!$F16</f>
        <v>531611.42000000004</v>
      </c>
      <c r="G35" s="86">
        <f>Tallahassee!$F17</f>
        <v>0</v>
      </c>
      <c r="H35" s="88">
        <f t="shared" si="0"/>
        <v>643418.47000000009</v>
      </c>
      <c r="J35" s="43" t="s">
        <v>136</v>
      </c>
      <c r="K35" s="47">
        <f>Tallahassee!$F26</f>
        <v>0</v>
      </c>
      <c r="L35" s="45">
        <f>Tallahassee!$F27</f>
        <v>0</v>
      </c>
      <c r="M35" s="46">
        <f>Tallahassee!$F28</f>
        <v>0</v>
      </c>
      <c r="N35" s="46">
        <f>Tallahassee!$F29</f>
        <v>0</v>
      </c>
      <c r="O35" s="46">
        <f>Tallahassee!$F30</f>
        <v>0</v>
      </c>
      <c r="P35" s="86">
        <f>Tallahassee!$F31</f>
        <v>0</v>
      </c>
      <c r="Q35" s="88">
        <f t="shared" si="1"/>
        <v>0</v>
      </c>
    </row>
    <row r="36" spans="1:17" ht="15.95" customHeight="1" thickBot="1">
      <c r="A36" s="48" t="s">
        <v>137</v>
      </c>
      <c r="B36" s="49">
        <f>Valencia!$F12</f>
        <v>0</v>
      </c>
      <c r="C36" s="50">
        <f>Valencia!$F13</f>
        <v>178163.95</v>
      </c>
      <c r="D36" s="61">
        <f>Valencia!$F14</f>
        <v>0</v>
      </c>
      <c r="E36" s="61">
        <f>Valencia!$F15</f>
        <v>0</v>
      </c>
      <c r="F36" s="61">
        <f>Valencia!$F16</f>
        <v>333595.17</v>
      </c>
      <c r="G36" s="87">
        <f>Valencia!$F17</f>
        <v>4910</v>
      </c>
      <c r="H36" s="89">
        <f t="shared" si="0"/>
        <v>516669.12</v>
      </c>
      <c r="J36" s="48" t="s">
        <v>137</v>
      </c>
      <c r="K36" s="49">
        <f>Valencia!$F26</f>
        <v>0</v>
      </c>
      <c r="L36" s="50">
        <f>Valencia!$F27</f>
        <v>0</v>
      </c>
      <c r="M36" s="61">
        <f>Valencia!$F28</f>
        <v>0</v>
      </c>
      <c r="N36" s="61">
        <f>Valencia!$F29</f>
        <v>0</v>
      </c>
      <c r="O36" s="61">
        <f>Valencia!$F30</f>
        <v>0</v>
      </c>
      <c r="P36" s="87">
        <f>Valencia!$F31</f>
        <v>0</v>
      </c>
      <c r="Q36" s="89">
        <f t="shared" si="1"/>
        <v>0</v>
      </c>
    </row>
    <row r="37" spans="1:17" ht="21.95" customHeight="1" thickBot="1">
      <c r="A37" s="101" t="s">
        <v>87</v>
      </c>
      <c r="B37" s="62">
        <f>SUM(B9:B36)</f>
        <v>779856.28999999992</v>
      </c>
      <c r="C37" s="62">
        <f t="shared" ref="C37:G37" si="2">SUM(C9:C36)</f>
        <v>1538926.6799999997</v>
      </c>
      <c r="D37" s="62">
        <f t="shared" si="2"/>
        <v>1843508.5</v>
      </c>
      <c r="E37" s="62">
        <f t="shared" si="2"/>
        <v>235836</v>
      </c>
      <c r="F37" s="62">
        <f t="shared" si="2"/>
        <v>5367990.4099999992</v>
      </c>
      <c r="G37" s="62">
        <f t="shared" si="2"/>
        <v>44753.31</v>
      </c>
      <c r="H37" s="90">
        <f>SUM(H9:H36)</f>
        <v>9810871.1899999995</v>
      </c>
      <c r="J37" s="101" t="s">
        <v>87</v>
      </c>
      <c r="K37" s="62">
        <f>SUM(K9:K36)</f>
        <v>149232.78</v>
      </c>
      <c r="L37" s="62">
        <f t="shared" ref="L37:P37" si="3">SUM(L9:L36)</f>
        <v>339220.1</v>
      </c>
      <c r="M37" s="62">
        <f t="shared" si="3"/>
        <v>189352.71</v>
      </c>
      <c r="N37" s="62">
        <f t="shared" si="3"/>
        <v>61749.85</v>
      </c>
      <c r="O37" s="62">
        <f t="shared" si="3"/>
        <v>3354953.67</v>
      </c>
      <c r="P37" s="62">
        <f t="shared" si="3"/>
        <v>13594.52</v>
      </c>
      <c r="Q37" s="90">
        <f>SUM(Q9:Q36)</f>
        <v>4108103.63</v>
      </c>
    </row>
    <row r="39" spans="1:17">
      <c r="H39" s="35"/>
    </row>
    <row r="40" spans="1:17">
      <c r="F40" s="35"/>
      <c r="H40" s="31"/>
    </row>
    <row r="41" spans="1:17" ht="18">
      <c r="H41" s="35"/>
      <c r="Q41" s="96"/>
    </row>
  </sheetData>
  <printOptions horizontalCentered="1"/>
  <pageMargins left="0.75" right="0.75" top="1" bottom="1" header="0.3" footer="0.55000000000000004"/>
  <pageSetup scale="68" orientation="landscape" r:id="rId1"/>
  <headerFooter>
    <oddFooter>&amp;L&amp;Z&amp;F</oddFooter>
  </headerFooter>
  <colBreaks count="1" manualBreakCount="1">
    <brk id="9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60" zoomScaleNormal="60" workbookViewId="0">
      <selection activeCell="A2" sqref="A2"/>
    </sheetView>
  </sheetViews>
  <sheetFormatPr defaultRowHeight="12.75"/>
  <cols>
    <col min="1" max="1" width="48.7109375" style="119" customWidth="1"/>
    <col min="2" max="2" width="19.5703125" style="31" customWidth="1"/>
    <col min="3" max="3" width="19.7109375" style="31" customWidth="1"/>
    <col min="4" max="4" width="18.42578125" style="25" customWidth="1"/>
    <col min="5" max="5" width="19.28515625" style="116" customWidth="1"/>
    <col min="6" max="6" width="20.7109375" style="119" customWidth="1"/>
    <col min="7" max="7" width="2.7109375" style="119" customWidth="1"/>
    <col min="8" max="8" width="48.7109375" style="119" customWidth="1"/>
    <col min="9" max="9" width="18.5703125" style="119" customWidth="1"/>
    <col min="10" max="10" width="20.28515625" style="119" customWidth="1"/>
    <col min="11" max="11" width="19.7109375" style="119" customWidth="1"/>
    <col min="12" max="12" width="18.7109375" style="119" customWidth="1"/>
    <col min="13" max="13" width="20" style="119" customWidth="1"/>
    <col min="14" max="16384" width="9.140625" style="119"/>
  </cols>
  <sheetData>
    <row r="1" spans="1:20" ht="18" customHeight="1">
      <c r="A1" s="212" t="s">
        <v>84</v>
      </c>
      <c r="B1" s="212"/>
      <c r="C1" s="212"/>
      <c r="D1" s="212"/>
      <c r="E1" s="212"/>
      <c r="F1" s="212"/>
      <c r="H1" s="212" t="s">
        <v>84</v>
      </c>
      <c r="I1" s="212"/>
      <c r="J1" s="212"/>
      <c r="K1" s="212"/>
      <c r="L1" s="212"/>
      <c r="M1" s="212"/>
    </row>
    <row r="2" spans="1:20" ht="18" customHeight="1">
      <c r="A2" s="212" t="s">
        <v>85</v>
      </c>
      <c r="B2" s="212"/>
      <c r="C2" s="212"/>
      <c r="D2" s="212"/>
      <c r="E2" s="212"/>
      <c r="F2" s="212"/>
      <c r="H2" s="212" t="s">
        <v>85</v>
      </c>
      <c r="I2" s="212"/>
      <c r="J2" s="212"/>
      <c r="K2" s="212"/>
      <c r="L2" s="212"/>
      <c r="M2" s="212"/>
    </row>
    <row r="3" spans="1:20" ht="18" customHeight="1">
      <c r="A3" s="213" t="s">
        <v>106</v>
      </c>
      <c r="B3" s="213"/>
      <c r="C3" s="213"/>
      <c r="D3" s="213"/>
      <c r="E3" s="213"/>
      <c r="F3" s="213"/>
      <c r="H3" s="215" t="s">
        <v>107</v>
      </c>
      <c r="I3" s="215"/>
      <c r="J3" s="215"/>
      <c r="K3" s="215"/>
      <c r="L3" s="215"/>
      <c r="M3" s="215"/>
    </row>
    <row r="4" spans="1:20" ht="18" customHeight="1">
      <c r="A4" s="211" t="str">
        <f>System!A4</f>
        <v>Fiscal Year:   July 1, 2014 Through June 30, 2015</v>
      </c>
      <c r="B4" s="211"/>
      <c r="C4" s="211"/>
      <c r="D4" s="211"/>
      <c r="E4" s="211"/>
      <c r="F4" s="211"/>
      <c r="G4" s="71"/>
      <c r="H4" s="215" t="s">
        <v>96</v>
      </c>
      <c r="I4" s="215"/>
      <c r="J4" s="215"/>
      <c r="K4" s="215"/>
      <c r="L4" s="215"/>
      <c r="M4" s="215"/>
      <c r="N4" s="196"/>
      <c r="O4" s="196"/>
    </row>
    <row r="5" spans="1:20" ht="18" customHeight="1">
      <c r="A5" s="211"/>
      <c r="B5" s="211"/>
      <c r="C5" s="211"/>
      <c r="D5" s="211"/>
      <c r="E5" s="211"/>
      <c r="F5" s="211"/>
      <c r="G5" s="191"/>
      <c r="H5" s="211" t="str">
        <f>System!A4</f>
        <v>Fiscal Year:   July 1, 2014 Through June 30, 2015</v>
      </c>
      <c r="I5" s="211"/>
      <c r="J5" s="211"/>
      <c r="K5" s="211"/>
      <c r="L5" s="211"/>
      <c r="M5" s="211"/>
    </row>
    <row r="6" spans="1:20" ht="18" customHeight="1">
      <c r="A6" s="56"/>
      <c r="B6" s="57"/>
      <c r="C6" s="57"/>
      <c r="D6" s="58"/>
      <c r="E6" s="55"/>
      <c r="F6" s="56"/>
      <c r="G6" s="63"/>
      <c r="H6" s="56"/>
      <c r="I6" s="57"/>
      <c r="J6" s="57"/>
      <c r="K6" s="58"/>
      <c r="L6" s="55"/>
      <c r="M6" s="56"/>
    </row>
    <row r="7" spans="1:20" ht="18" customHeight="1" thickBot="1">
      <c r="A7" s="59"/>
      <c r="B7" s="59"/>
      <c r="C7" s="59"/>
      <c r="D7" s="59"/>
      <c r="E7" s="55"/>
      <c r="F7" s="56"/>
      <c r="G7" s="63"/>
      <c r="H7" s="59"/>
      <c r="I7" s="59"/>
      <c r="J7" s="59"/>
      <c r="K7" s="59"/>
      <c r="L7" s="55"/>
      <c r="M7" s="56"/>
    </row>
    <row r="8" spans="1:20" s="67" customFormat="1" ht="51.75" customHeight="1" thickBot="1">
      <c r="A8" s="64" t="s">
        <v>86</v>
      </c>
      <c r="B8" s="65" t="s">
        <v>91</v>
      </c>
      <c r="C8" s="66" t="s">
        <v>92</v>
      </c>
      <c r="D8" s="66" t="s">
        <v>93</v>
      </c>
      <c r="E8" s="74" t="s">
        <v>94</v>
      </c>
      <c r="F8" s="64" t="s">
        <v>90</v>
      </c>
      <c r="H8" s="64" t="s">
        <v>86</v>
      </c>
      <c r="I8" s="65" t="s">
        <v>91</v>
      </c>
      <c r="J8" s="66" t="s">
        <v>92</v>
      </c>
      <c r="K8" s="66" t="s">
        <v>93</v>
      </c>
      <c r="L8" s="74" t="s">
        <v>94</v>
      </c>
      <c r="M8" s="64" t="s">
        <v>90</v>
      </c>
    </row>
    <row r="9" spans="1:20" s="67" customFormat="1" ht="15.95" customHeight="1">
      <c r="A9" s="92" t="s">
        <v>116</v>
      </c>
      <c r="B9" s="42">
        <f>'Eastern Florida'!C18</f>
        <v>50160</v>
      </c>
      <c r="C9" s="42">
        <f>'Eastern Florida'!D18</f>
        <v>92675</v>
      </c>
      <c r="D9" s="42">
        <f>'Eastern Florida'!E18</f>
        <v>299835</v>
      </c>
      <c r="E9" s="75">
        <f>'Eastern Florida'!F18</f>
        <v>2036506</v>
      </c>
      <c r="F9" s="77">
        <f>SUM(B9:E9)</f>
        <v>2479176</v>
      </c>
      <c r="G9" s="119"/>
      <c r="H9" s="92" t="s">
        <v>116</v>
      </c>
      <c r="I9" s="42">
        <f>'Eastern Florida'!C32</f>
        <v>0</v>
      </c>
      <c r="J9" s="42">
        <f>'Eastern Florida'!D32</f>
        <v>0</v>
      </c>
      <c r="K9" s="42">
        <f>'Eastern Florida'!E32</f>
        <v>171244</v>
      </c>
      <c r="L9" s="75">
        <f>'Eastern Florida'!F32</f>
        <v>215816</v>
      </c>
      <c r="M9" s="77">
        <f>SUM(I9:L9)</f>
        <v>387060</v>
      </c>
      <c r="N9" s="119"/>
      <c r="O9" s="119"/>
      <c r="P9" s="119"/>
      <c r="Q9" s="119"/>
      <c r="R9" s="119"/>
      <c r="S9" s="119"/>
      <c r="T9" s="119"/>
    </row>
    <row r="10" spans="1:20" ht="15.95" customHeight="1">
      <c r="A10" s="43" t="s">
        <v>117</v>
      </c>
      <c r="B10" s="68">
        <f>Broward!C18</f>
        <v>6348587.2399999993</v>
      </c>
      <c r="C10" s="68">
        <f>Broward!D18</f>
        <v>587256.12</v>
      </c>
      <c r="D10" s="68">
        <f>Broward!E18</f>
        <v>720862.8</v>
      </c>
      <c r="E10" s="76">
        <f>Broward!F18</f>
        <v>266066.98</v>
      </c>
      <c r="F10" s="78">
        <f t="shared" ref="F10:F36" si="0">SUM(B10:E10)</f>
        <v>7922773.1399999987</v>
      </c>
      <c r="H10" s="43" t="s">
        <v>117</v>
      </c>
      <c r="I10" s="68">
        <f>Broward!C32</f>
        <v>0</v>
      </c>
      <c r="J10" s="68">
        <f>Broward!D32</f>
        <v>0</v>
      </c>
      <c r="K10" s="68">
        <f>Broward!E32</f>
        <v>0</v>
      </c>
      <c r="L10" s="76">
        <f>Broward!F32</f>
        <v>0</v>
      </c>
      <c r="M10" s="78">
        <f>SUM(I10:L10)</f>
        <v>0</v>
      </c>
    </row>
    <row r="11" spans="1:20" ht="15.95" customHeight="1">
      <c r="A11" s="43" t="s">
        <v>118</v>
      </c>
      <c r="B11" s="68">
        <f>'Central Florida'!C18</f>
        <v>0</v>
      </c>
      <c r="C11" s="68">
        <f>'Central Florida'!D18</f>
        <v>11556.12</v>
      </c>
      <c r="D11" s="68">
        <f>'Central Florida'!E18</f>
        <v>7705</v>
      </c>
      <c r="E11" s="76">
        <f>'Central Florida'!F18</f>
        <v>45993.89</v>
      </c>
      <c r="F11" s="78">
        <f>SUM(B11:E11)</f>
        <v>65255.01</v>
      </c>
      <c r="H11" s="43" t="s">
        <v>118</v>
      </c>
      <c r="I11" s="68">
        <f>'Central Florida'!C32</f>
        <v>0</v>
      </c>
      <c r="J11" s="68">
        <f>'Central Florida'!D32</f>
        <v>0</v>
      </c>
      <c r="K11" s="68">
        <f>'Central Florida'!E32</f>
        <v>0</v>
      </c>
      <c r="L11" s="76">
        <f>'Central Florida'!F32</f>
        <v>0</v>
      </c>
      <c r="M11" s="78">
        <f>SUM(I11:L11)</f>
        <v>0</v>
      </c>
    </row>
    <row r="12" spans="1:20" ht="15.95" customHeight="1">
      <c r="A12" s="43" t="s">
        <v>138</v>
      </c>
      <c r="B12" s="68">
        <f>Chipola!C18</f>
        <v>199234.13</v>
      </c>
      <c r="C12" s="68">
        <f>Chipola!D18</f>
        <v>0</v>
      </c>
      <c r="D12" s="68">
        <f>Chipola!E18</f>
        <v>22539.16</v>
      </c>
      <c r="E12" s="76">
        <f>Chipola!F18</f>
        <v>3518.07</v>
      </c>
      <c r="F12" s="78">
        <f>SUM(B12:E12)</f>
        <v>225291.36000000002</v>
      </c>
      <c r="H12" s="43" t="s">
        <v>138</v>
      </c>
      <c r="I12" s="68">
        <f>Chipola!C32</f>
        <v>0</v>
      </c>
      <c r="J12" s="68">
        <f>Chipola!D32</f>
        <v>0</v>
      </c>
      <c r="K12" s="68">
        <f>Chipola!E32</f>
        <v>0</v>
      </c>
      <c r="L12" s="76">
        <f>Chipola!F32</f>
        <v>0</v>
      </c>
      <c r="M12" s="78">
        <f>SUM(I12:L12)</f>
        <v>0</v>
      </c>
    </row>
    <row r="13" spans="1:20" ht="15.95" customHeight="1">
      <c r="A13" s="43" t="s">
        <v>119</v>
      </c>
      <c r="B13" s="68">
        <f>Daytona!C18</f>
        <v>114129</v>
      </c>
      <c r="C13" s="68">
        <f>Daytona!D18</f>
        <v>44689</v>
      </c>
      <c r="D13" s="68">
        <f>Daytona!E18</f>
        <v>13676</v>
      </c>
      <c r="E13" s="76">
        <f>Daytona!F18</f>
        <v>281518</v>
      </c>
      <c r="F13" s="78">
        <f t="shared" si="0"/>
        <v>454012</v>
      </c>
      <c r="H13" s="43" t="s">
        <v>119</v>
      </c>
      <c r="I13" s="68">
        <f>Daytona!C32</f>
        <v>60832</v>
      </c>
      <c r="J13" s="68">
        <f>Daytona!D32</f>
        <v>12870</v>
      </c>
      <c r="K13" s="68">
        <f>Daytona!E32</f>
        <v>862676</v>
      </c>
      <c r="L13" s="76">
        <f>Daytona!F32</f>
        <v>112302</v>
      </c>
      <c r="M13" s="78">
        <f>SUM(I13:L13)</f>
        <v>1048680</v>
      </c>
    </row>
    <row r="14" spans="1:20" ht="15.95" customHeight="1">
      <c r="A14" s="43" t="s">
        <v>120</v>
      </c>
      <c r="B14" s="68">
        <f>'Florida Southwestern'!C18</f>
        <v>0</v>
      </c>
      <c r="C14" s="68">
        <f>'Florida Southwestern'!D18</f>
        <v>1360</v>
      </c>
      <c r="D14" s="68">
        <f>'Florida Southwestern'!E18</f>
        <v>18451.649999999998</v>
      </c>
      <c r="E14" s="76">
        <f>'Florida Southwestern'!F18</f>
        <v>12818.63</v>
      </c>
      <c r="F14" s="78">
        <f t="shared" si="0"/>
        <v>32630.28</v>
      </c>
      <c r="H14" s="43" t="s">
        <v>120</v>
      </c>
      <c r="I14" s="68">
        <f>'Florida Southwestern'!C32</f>
        <v>0</v>
      </c>
      <c r="J14" s="68">
        <f>'Florida Southwestern'!D32</f>
        <v>0</v>
      </c>
      <c r="K14" s="68">
        <f>'Florida Southwestern'!E32</f>
        <v>0</v>
      </c>
      <c r="L14" s="76">
        <f>'Florida Southwestern'!F32</f>
        <v>0</v>
      </c>
      <c r="M14" s="78">
        <f t="shared" ref="M14:M36" si="1">SUM(I14:L14)</f>
        <v>0</v>
      </c>
    </row>
    <row r="15" spans="1:20" ht="15.95" customHeight="1">
      <c r="A15" s="43" t="s">
        <v>121</v>
      </c>
      <c r="B15" s="68">
        <f>'FSC Jacksonville'!C18</f>
        <v>487358.94</v>
      </c>
      <c r="C15" s="68">
        <f>'FSC Jacksonville'!D18</f>
        <v>309473.14</v>
      </c>
      <c r="D15" s="68">
        <f>'FSC Jacksonville'!E18</f>
        <v>45454.61</v>
      </c>
      <c r="E15" s="76">
        <f>'FSC Jacksonville'!F18</f>
        <v>84952.09</v>
      </c>
      <c r="F15" s="78">
        <f>SUM(B15:E15)</f>
        <v>927238.78</v>
      </c>
      <c r="H15" s="43" t="s">
        <v>121</v>
      </c>
      <c r="I15" s="68">
        <f>'FSC Jacksonville'!C32</f>
        <v>254724.19</v>
      </c>
      <c r="J15" s="68">
        <f>'FSC Jacksonville'!D32</f>
        <v>69309.489999999991</v>
      </c>
      <c r="K15" s="68">
        <f>'FSC Jacksonville'!E32</f>
        <v>1854730.53</v>
      </c>
      <c r="L15" s="76">
        <f>'FSC Jacksonville'!F32</f>
        <v>1045714.11</v>
      </c>
      <c r="M15" s="78">
        <f>SUM(I15:L15)</f>
        <v>3224478.32</v>
      </c>
    </row>
    <row r="16" spans="1:20" ht="15.95" customHeight="1">
      <c r="A16" s="43" t="s">
        <v>139</v>
      </c>
      <c r="B16" s="68">
        <f>'Florida Keys'!C18</f>
        <v>0</v>
      </c>
      <c r="C16" s="68">
        <f>'Florida Keys'!D18</f>
        <v>7945</v>
      </c>
      <c r="D16" s="68">
        <f>'Florida Keys'!E18</f>
        <v>1415.02</v>
      </c>
      <c r="E16" s="76">
        <f>'Florida Keys'!F18</f>
        <v>0</v>
      </c>
      <c r="F16" s="78">
        <f t="shared" si="0"/>
        <v>9360.02</v>
      </c>
      <c r="H16" s="43" t="s">
        <v>139</v>
      </c>
      <c r="I16" s="68">
        <f>'Florida Keys'!C32</f>
        <v>0</v>
      </c>
      <c r="J16" s="68">
        <f>'Florida Keys'!D32</f>
        <v>0</v>
      </c>
      <c r="K16" s="68">
        <f>'Florida Keys'!E32</f>
        <v>0</v>
      </c>
      <c r="L16" s="76">
        <f>'Florida Keys'!F32</f>
        <v>210343.75</v>
      </c>
      <c r="M16" s="78">
        <f t="shared" si="1"/>
        <v>210343.75</v>
      </c>
    </row>
    <row r="17" spans="1:13" ht="15.95" customHeight="1">
      <c r="A17" s="43" t="s">
        <v>122</v>
      </c>
      <c r="B17" s="68">
        <f>'Gulf Coast'!C18</f>
        <v>263888.96999999997</v>
      </c>
      <c r="C17" s="68">
        <f>'Gulf Coast'!D18</f>
        <v>31610.45</v>
      </c>
      <c r="D17" s="68">
        <f>'Gulf Coast'!E18</f>
        <v>64382.04</v>
      </c>
      <c r="E17" s="76">
        <f>'Gulf Coast'!F18</f>
        <v>2069.8200000000002</v>
      </c>
      <c r="F17" s="78">
        <f t="shared" si="0"/>
        <v>361951.27999999997</v>
      </c>
      <c r="H17" s="43" t="s">
        <v>122</v>
      </c>
      <c r="I17" s="68">
        <f>'Gulf Coast'!C32</f>
        <v>0</v>
      </c>
      <c r="J17" s="68">
        <f>'Gulf Coast'!D32</f>
        <v>17774.690000000002</v>
      </c>
      <c r="K17" s="68">
        <f>'Gulf Coast'!E32</f>
        <v>175197.33</v>
      </c>
      <c r="L17" s="76">
        <f>'Gulf Coast'!F32</f>
        <v>140402.84</v>
      </c>
      <c r="M17" s="78">
        <f t="shared" si="1"/>
        <v>333374.86</v>
      </c>
    </row>
    <row r="18" spans="1:13" ht="15.95" customHeight="1">
      <c r="A18" s="43" t="s">
        <v>123</v>
      </c>
      <c r="B18" s="68">
        <f>Hillsborough!C18</f>
        <v>188095</v>
      </c>
      <c r="C18" s="68">
        <f>Hillsborough!D18</f>
        <v>3200</v>
      </c>
      <c r="D18" s="68">
        <f>Hillsborough!E18</f>
        <v>38824.410000000003</v>
      </c>
      <c r="E18" s="76">
        <f>Hillsborough!F18</f>
        <v>43512.9</v>
      </c>
      <c r="F18" s="78">
        <f t="shared" si="0"/>
        <v>273632.31</v>
      </c>
      <c r="H18" s="43" t="s">
        <v>123</v>
      </c>
      <c r="I18" s="68">
        <f>Hillsborough!C32</f>
        <v>0</v>
      </c>
      <c r="J18" s="68">
        <f>Hillsborough!D32</f>
        <v>537841</v>
      </c>
      <c r="K18" s="68">
        <f>Hillsborough!E32</f>
        <v>207940.55</v>
      </c>
      <c r="L18" s="76">
        <f>Hillsborough!F32</f>
        <v>791682.14</v>
      </c>
      <c r="M18" s="78">
        <f t="shared" si="1"/>
        <v>1537463.69</v>
      </c>
    </row>
    <row r="19" spans="1:13" ht="15.95" customHeight="1">
      <c r="A19" s="43" t="s">
        <v>124</v>
      </c>
      <c r="B19" s="68">
        <f>'Indian River'!C18</f>
        <v>64191.39</v>
      </c>
      <c r="C19" s="68">
        <f>'Indian River'!D18</f>
        <v>0</v>
      </c>
      <c r="D19" s="68">
        <f>'Indian River'!E18</f>
        <v>65959.58</v>
      </c>
      <c r="E19" s="76">
        <f>'Indian River'!F18</f>
        <v>6102.6</v>
      </c>
      <c r="F19" s="78">
        <f t="shared" si="0"/>
        <v>136253.57</v>
      </c>
      <c r="H19" s="43" t="s">
        <v>124</v>
      </c>
      <c r="I19" s="68">
        <f>'Indian River'!C32</f>
        <v>0</v>
      </c>
      <c r="J19" s="68">
        <f>'Indian River'!D32</f>
        <v>0</v>
      </c>
      <c r="K19" s="68">
        <f>'Indian River'!E32</f>
        <v>0</v>
      </c>
      <c r="L19" s="76">
        <f>'Indian River'!F32</f>
        <v>0</v>
      </c>
      <c r="M19" s="78">
        <f t="shared" si="1"/>
        <v>0</v>
      </c>
    </row>
    <row r="20" spans="1:13" ht="15.95" customHeight="1">
      <c r="A20" s="43" t="s">
        <v>141</v>
      </c>
      <c r="B20" s="68">
        <f>'Florida Gateway'!C18</f>
        <v>26088.91</v>
      </c>
      <c r="C20" s="68">
        <f>'Florida Gateway'!D18</f>
        <v>10410</v>
      </c>
      <c r="D20" s="68">
        <f>'Florida Gateway'!E18</f>
        <v>49762.1</v>
      </c>
      <c r="E20" s="76">
        <f>'Florida Gateway'!F18</f>
        <v>17967</v>
      </c>
      <c r="F20" s="78">
        <f>SUM(B20:E20)</f>
        <v>104228.01000000001</v>
      </c>
      <c r="H20" s="43" t="s">
        <v>141</v>
      </c>
      <c r="I20" s="68">
        <f>'Florida Gateway'!C32</f>
        <v>0</v>
      </c>
      <c r="J20" s="68">
        <f>'Florida Gateway'!D32</f>
        <v>0</v>
      </c>
      <c r="K20" s="68">
        <f>'Florida Gateway'!E32</f>
        <v>0</v>
      </c>
      <c r="L20" s="76">
        <f>'Florida Gateway'!F32</f>
        <v>0</v>
      </c>
      <c r="M20" s="78">
        <f>SUM(I20:L20)</f>
        <v>0</v>
      </c>
    </row>
    <row r="21" spans="1:13" ht="15.95" customHeight="1">
      <c r="A21" s="43" t="s">
        <v>140</v>
      </c>
      <c r="B21" s="68">
        <f>'Lake-Sumter'!C18</f>
        <v>160.5</v>
      </c>
      <c r="C21" s="68">
        <f>'Lake-Sumter'!D18</f>
        <v>0</v>
      </c>
      <c r="D21" s="68">
        <f>'Lake-Sumter'!E18</f>
        <v>313718.27</v>
      </c>
      <c r="E21" s="76">
        <f>'Lake-Sumter'!F18</f>
        <v>32602.75</v>
      </c>
      <c r="F21" s="78">
        <f t="shared" si="0"/>
        <v>346481.52</v>
      </c>
      <c r="H21" s="43" t="s">
        <v>140</v>
      </c>
      <c r="I21" s="68">
        <f>'Lake-Sumter'!C32</f>
        <v>1047</v>
      </c>
      <c r="J21" s="68">
        <f>'Lake-Sumter'!D32</f>
        <v>12090</v>
      </c>
      <c r="K21" s="68">
        <f>'Lake-Sumter'!E32</f>
        <v>39910.92</v>
      </c>
      <c r="L21" s="76">
        <f>'Lake-Sumter'!F32</f>
        <v>57265.13</v>
      </c>
      <c r="M21" s="78">
        <f t="shared" si="1"/>
        <v>110313.04999999999</v>
      </c>
    </row>
    <row r="22" spans="1:13" ht="15.95" customHeight="1">
      <c r="A22" s="43" t="s">
        <v>125</v>
      </c>
      <c r="B22" s="68">
        <f>'State College of Florida'!C18</f>
        <v>68535.88</v>
      </c>
      <c r="C22" s="68">
        <f>'State College of Florida'!D18</f>
        <v>0</v>
      </c>
      <c r="D22" s="68">
        <f>'State College of Florida'!E18</f>
        <v>295355.69</v>
      </c>
      <c r="E22" s="76">
        <f>'State College of Florida'!F18</f>
        <v>30260.91</v>
      </c>
      <c r="F22" s="78">
        <f>SUM(B22:E22)</f>
        <v>394152.48</v>
      </c>
      <c r="H22" s="43" t="s">
        <v>125</v>
      </c>
      <c r="I22" s="68">
        <f>'State College of Florida'!C32</f>
        <v>0</v>
      </c>
      <c r="J22" s="68">
        <f>'State College of Florida'!D32</f>
        <v>0</v>
      </c>
      <c r="K22" s="68">
        <f>'State College of Florida'!E32</f>
        <v>53929.93</v>
      </c>
      <c r="L22" s="76">
        <f>'State College of Florida'!F32</f>
        <v>11572.75</v>
      </c>
      <c r="M22" s="78">
        <f>SUM(I22:L22)</f>
        <v>65502.68</v>
      </c>
    </row>
    <row r="23" spans="1:13" ht="15.95" customHeight="1">
      <c r="A23" s="43" t="s">
        <v>126</v>
      </c>
      <c r="B23" s="68">
        <f>'Miami Dade'!C18</f>
        <v>8990153.459999999</v>
      </c>
      <c r="C23" s="68">
        <f>'Miami Dade'!D18</f>
        <v>24995</v>
      </c>
      <c r="D23" s="68">
        <f>'Miami Dade'!E18</f>
        <v>1409141.92</v>
      </c>
      <c r="E23" s="76">
        <f>'Miami Dade'!F18</f>
        <v>2195754.71</v>
      </c>
      <c r="F23" s="78">
        <f t="shared" si="0"/>
        <v>12620045.09</v>
      </c>
      <c r="H23" s="43" t="s">
        <v>126</v>
      </c>
      <c r="I23" s="68">
        <f>'Miami Dade'!C32</f>
        <v>0</v>
      </c>
      <c r="J23" s="68">
        <f>'Miami Dade'!D32</f>
        <v>0</v>
      </c>
      <c r="K23" s="68">
        <f>'Miami Dade'!E32</f>
        <v>0</v>
      </c>
      <c r="L23" s="76">
        <f>'Miami Dade'!F32</f>
        <v>0</v>
      </c>
      <c r="M23" s="78">
        <f t="shared" si="1"/>
        <v>0</v>
      </c>
    </row>
    <row r="24" spans="1:13" ht="15.95" customHeight="1">
      <c r="A24" s="43" t="s">
        <v>142</v>
      </c>
      <c r="B24" s="68">
        <f>'North Florida'!C18</f>
        <v>0</v>
      </c>
      <c r="C24" s="68">
        <f>'North Florida'!D18</f>
        <v>0</v>
      </c>
      <c r="D24" s="68">
        <f>'North Florida'!E18</f>
        <v>0</v>
      </c>
      <c r="E24" s="76">
        <f>'North Florida'!F18</f>
        <v>0</v>
      </c>
      <c r="F24" s="78">
        <f t="shared" si="0"/>
        <v>0</v>
      </c>
      <c r="H24" s="43" t="s">
        <v>142</v>
      </c>
      <c r="I24" s="68">
        <f>'North Florida'!C32</f>
        <v>0</v>
      </c>
      <c r="J24" s="68">
        <f>'North Florida'!D32</f>
        <v>0</v>
      </c>
      <c r="K24" s="68">
        <f>'North Florida'!E32</f>
        <v>0</v>
      </c>
      <c r="L24" s="76">
        <f>'North Florida'!F32</f>
        <v>0</v>
      </c>
      <c r="M24" s="78">
        <f t="shared" si="1"/>
        <v>0</v>
      </c>
    </row>
    <row r="25" spans="1:13" ht="15.95" customHeight="1">
      <c r="A25" s="43" t="s">
        <v>127</v>
      </c>
      <c r="B25" s="68">
        <f>'Northwest Florida '!C18</f>
        <v>0</v>
      </c>
      <c r="C25" s="68">
        <f>'Northwest Florida '!D18</f>
        <v>0</v>
      </c>
      <c r="D25" s="68">
        <f>'Northwest Florida '!E18</f>
        <v>5227.95</v>
      </c>
      <c r="E25" s="76">
        <f>'Northwest Florida '!F18</f>
        <v>719</v>
      </c>
      <c r="F25" s="78">
        <f t="shared" si="0"/>
        <v>5946.95</v>
      </c>
      <c r="H25" s="43" t="s">
        <v>127</v>
      </c>
      <c r="I25" s="68">
        <f>'Northwest Florida '!C32</f>
        <v>0</v>
      </c>
      <c r="J25" s="68">
        <f>'Northwest Florida '!D32</f>
        <v>0</v>
      </c>
      <c r="K25" s="68">
        <f>'Northwest Florida '!E32</f>
        <v>0</v>
      </c>
      <c r="L25" s="76">
        <f>'Northwest Florida '!F32</f>
        <v>0</v>
      </c>
      <c r="M25" s="78">
        <f t="shared" si="1"/>
        <v>0</v>
      </c>
    </row>
    <row r="26" spans="1:13" ht="15.95" customHeight="1">
      <c r="A26" s="43" t="s">
        <v>128</v>
      </c>
      <c r="B26" s="68">
        <f>'Palm Beach'!C18</f>
        <v>522021.03</v>
      </c>
      <c r="C26" s="68">
        <f>'Palm Beach'!D18</f>
        <v>26121.5</v>
      </c>
      <c r="D26" s="68">
        <f>'Palm Beach'!E18</f>
        <v>313782.64</v>
      </c>
      <c r="E26" s="76">
        <f>'Palm Beach'!F18</f>
        <v>565963.6100000001</v>
      </c>
      <c r="F26" s="78">
        <f t="shared" si="0"/>
        <v>1427888.7800000003</v>
      </c>
      <c r="H26" s="43" t="s">
        <v>128</v>
      </c>
      <c r="I26" s="68">
        <f>'Palm Beach'!C32</f>
        <v>0</v>
      </c>
      <c r="J26" s="68">
        <f>'Palm Beach'!D32</f>
        <v>0</v>
      </c>
      <c r="K26" s="68">
        <f>'Palm Beach'!E32</f>
        <v>0</v>
      </c>
      <c r="L26" s="76">
        <f>'Palm Beach'!F32</f>
        <v>0</v>
      </c>
      <c r="M26" s="78">
        <f t="shared" si="1"/>
        <v>0</v>
      </c>
    </row>
    <row r="27" spans="1:13" ht="15.95" customHeight="1">
      <c r="A27" s="43" t="s">
        <v>129</v>
      </c>
      <c r="B27" s="68">
        <f>'Pasco-Hernando'!C18</f>
        <v>9685</v>
      </c>
      <c r="C27" s="68">
        <f>'Pasco-Hernando'!D18</f>
        <v>0</v>
      </c>
      <c r="D27" s="68">
        <f>'Pasco-Hernando'!E18</f>
        <v>73683.520000000004</v>
      </c>
      <c r="E27" s="76">
        <f>'Pasco-Hernando'!F18</f>
        <v>23829.38</v>
      </c>
      <c r="F27" s="78">
        <f t="shared" si="0"/>
        <v>107197.90000000001</v>
      </c>
      <c r="H27" s="43" t="s">
        <v>129</v>
      </c>
      <c r="I27" s="68">
        <f>'Pasco-Hernando'!C32</f>
        <v>4461</v>
      </c>
      <c r="J27" s="68">
        <f>'Pasco-Hernando'!D32</f>
        <v>0</v>
      </c>
      <c r="K27" s="68">
        <f>'Pasco-Hernando'!E32</f>
        <v>21958.890000000003</v>
      </c>
      <c r="L27" s="76">
        <f>'Pasco-Hernando'!F32</f>
        <v>982103.57</v>
      </c>
      <c r="M27" s="78">
        <f t="shared" si="1"/>
        <v>1008523.46</v>
      </c>
    </row>
    <row r="28" spans="1:13" ht="15.95" customHeight="1">
      <c r="A28" s="43" t="s">
        <v>130</v>
      </c>
      <c r="B28" s="68">
        <f>Pensacola!C18</f>
        <v>78262</v>
      </c>
      <c r="C28" s="68">
        <f>Pensacola!D18</f>
        <v>0</v>
      </c>
      <c r="D28" s="68">
        <f>Pensacola!E18</f>
        <v>0</v>
      </c>
      <c r="E28" s="76">
        <f>Pensacola!F18</f>
        <v>0</v>
      </c>
      <c r="F28" s="78">
        <f t="shared" si="0"/>
        <v>78262</v>
      </c>
      <c r="H28" s="43" t="s">
        <v>130</v>
      </c>
      <c r="I28" s="68">
        <f>Pensacola!C32</f>
        <v>0</v>
      </c>
      <c r="J28" s="68">
        <f>Pensacola!D32</f>
        <v>10800</v>
      </c>
      <c r="K28" s="68">
        <f>Pensacola!E32</f>
        <v>446934.2</v>
      </c>
      <c r="L28" s="76">
        <f>Pensacola!F32</f>
        <v>272006.90999999997</v>
      </c>
      <c r="M28" s="78">
        <f t="shared" si="1"/>
        <v>729741.11</v>
      </c>
    </row>
    <row r="29" spans="1:13" ht="15.95" customHeight="1">
      <c r="A29" s="43" t="s">
        <v>131</v>
      </c>
      <c r="B29" s="68">
        <f>'Polk '!C18</f>
        <v>9606649.6100000013</v>
      </c>
      <c r="C29" s="68">
        <f>'Polk '!D18</f>
        <v>3500</v>
      </c>
      <c r="D29" s="68">
        <f>'Polk '!E18</f>
        <v>116161.88</v>
      </c>
      <c r="E29" s="76">
        <f>'Polk '!F18</f>
        <v>81591.62</v>
      </c>
      <c r="F29" s="78">
        <f t="shared" si="0"/>
        <v>9807903.1100000013</v>
      </c>
      <c r="H29" s="43" t="s">
        <v>131</v>
      </c>
      <c r="I29" s="68">
        <f>'Polk '!C32</f>
        <v>0</v>
      </c>
      <c r="J29" s="68">
        <f>'Polk '!D32</f>
        <v>0</v>
      </c>
      <c r="K29" s="68">
        <f>'Polk '!E32</f>
        <v>0</v>
      </c>
      <c r="L29" s="76">
        <f>'Polk '!F32</f>
        <v>0</v>
      </c>
      <c r="M29" s="78">
        <f t="shared" si="1"/>
        <v>0</v>
      </c>
    </row>
    <row r="30" spans="1:13" ht="15.95" customHeight="1">
      <c r="A30" s="43" t="s">
        <v>132</v>
      </c>
      <c r="B30" s="68">
        <f>'Saint Johns River'!C18</f>
        <v>480059.4</v>
      </c>
      <c r="C30" s="68">
        <f>'Saint Johns River'!D18</f>
        <v>0</v>
      </c>
      <c r="D30" s="68">
        <f>'Saint Johns River'!E18</f>
        <v>12011.47</v>
      </c>
      <c r="E30" s="76">
        <f>'Saint Johns River'!F18</f>
        <v>0</v>
      </c>
      <c r="F30" s="78">
        <f t="shared" si="0"/>
        <v>492070.87</v>
      </c>
      <c r="H30" s="43" t="s">
        <v>132</v>
      </c>
      <c r="I30" s="68">
        <f>'Saint Johns River'!C32</f>
        <v>0</v>
      </c>
      <c r="J30" s="68">
        <f>'Saint Johns River'!D32</f>
        <v>0</v>
      </c>
      <c r="K30" s="68">
        <f>'Saint Johns River'!E32</f>
        <v>0</v>
      </c>
      <c r="L30" s="76">
        <f>'Saint Johns River'!F32</f>
        <v>0</v>
      </c>
      <c r="M30" s="78">
        <f t="shared" si="1"/>
        <v>0</v>
      </c>
    </row>
    <row r="31" spans="1:13" ht="15.95" customHeight="1">
      <c r="A31" s="43" t="s">
        <v>133</v>
      </c>
      <c r="B31" s="68">
        <f>'Saint Pete'!C18</f>
        <v>275682.65999999997</v>
      </c>
      <c r="C31" s="68">
        <f>'Saint Pete'!D18</f>
        <v>0</v>
      </c>
      <c r="D31" s="68">
        <f>'Saint Pete'!E18</f>
        <v>108693.87</v>
      </c>
      <c r="E31" s="76">
        <f>'Saint Pete'!F18</f>
        <v>23571</v>
      </c>
      <c r="F31" s="78">
        <f t="shared" si="0"/>
        <v>407947.52999999997</v>
      </c>
      <c r="H31" s="43" t="s">
        <v>133</v>
      </c>
      <c r="I31" s="68">
        <f>'Saint Pete'!C32</f>
        <v>0</v>
      </c>
      <c r="J31" s="68">
        <f>'Saint Pete'!D32</f>
        <v>0</v>
      </c>
      <c r="K31" s="68">
        <f>'Saint Pete'!E32</f>
        <v>0</v>
      </c>
      <c r="L31" s="76">
        <f>'Saint Pete'!F32</f>
        <v>0</v>
      </c>
      <c r="M31" s="78">
        <f t="shared" si="1"/>
        <v>0</v>
      </c>
    </row>
    <row r="32" spans="1:13" ht="15.95" customHeight="1">
      <c r="A32" s="43" t="s">
        <v>134</v>
      </c>
      <c r="B32" s="68">
        <f>'Santa Fe'!C18</f>
        <v>0</v>
      </c>
      <c r="C32" s="68">
        <f>'Santa Fe'!D18</f>
        <v>332.5</v>
      </c>
      <c r="D32" s="68">
        <f>'Santa Fe'!E18</f>
        <v>415247.85</v>
      </c>
      <c r="E32" s="76">
        <f>'Santa Fe'!F18</f>
        <v>2595255.5099999998</v>
      </c>
      <c r="F32" s="78">
        <f t="shared" si="0"/>
        <v>3010835.86</v>
      </c>
      <c r="H32" s="43" t="s">
        <v>134</v>
      </c>
      <c r="I32" s="68">
        <f>'Santa Fe'!C32</f>
        <v>264170.90000000002</v>
      </c>
      <c r="J32" s="68">
        <f>'Santa Fe'!D32</f>
        <v>0</v>
      </c>
      <c r="K32" s="68">
        <f>'Santa Fe'!E32</f>
        <v>26367.55</v>
      </c>
      <c r="L32" s="76">
        <f>'Santa Fe'!F32</f>
        <v>108206.47</v>
      </c>
      <c r="M32" s="78">
        <f t="shared" si="1"/>
        <v>398744.92000000004</v>
      </c>
    </row>
    <row r="33" spans="1:13" ht="15.95" customHeight="1">
      <c r="A33" s="43" t="s">
        <v>135</v>
      </c>
      <c r="B33" s="68">
        <f>Seminole!C18</f>
        <v>601812.17000000004</v>
      </c>
      <c r="C33" s="68">
        <f>Seminole!D18</f>
        <v>112903.5</v>
      </c>
      <c r="D33" s="68">
        <f>Seminole!E18</f>
        <v>2988.9</v>
      </c>
      <c r="E33" s="76">
        <f>Seminole!F18</f>
        <v>255685.79</v>
      </c>
      <c r="F33" s="78">
        <f t="shared" si="0"/>
        <v>973390.3600000001</v>
      </c>
      <c r="H33" s="43" t="s">
        <v>135</v>
      </c>
      <c r="I33" s="68">
        <f>Seminole!C32</f>
        <v>423.62</v>
      </c>
      <c r="J33" s="68">
        <f>Seminole!D32</f>
        <v>46224.75</v>
      </c>
      <c r="K33" s="68">
        <f>Seminole!E32</f>
        <v>4801.8899999999994</v>
      </c>
      <c r="L33" s="76">
        <f>Seminole!F32</f>
        <v>130936.15</v>
      </c>
      <c r="M33" s="78">
        <f t="shared" si="1"/>
        <v>182386.41</v>
      </c>
    </row>
    <row r="34" spans="1:13" ht="15.95" customHeight="1">
      <c r="A34" s="43" t="s">
        <v>143</v>
      </c>
      <c r="B34" s="68">
        <f>'South Florida '!C18</f>
        <v>0</v>
      </c>
      <c r="C34" s="68">
        <f>'South Florida '!D18</f>
        <v>0</v>
      </c>
      <c r="D34" s="68">
        <f>'South Florida '!E18</f>
        <v>0</v>
      </c>
      <c r="E34" s="76">
        <f>'South Florida '!F18</f>
        <v>44523.34</v>
      </c>
      <c r="F34" s="78">
        <f t="shared" si="0"/>
        <v>44523.34</v>
      </c>
      <c r="H34" s="43" t="s">
        <v>143</v>
      </c>
      <c r="I34" s="68">
        <f>'South Florida '!C32</f>
        <v>0</v>
      </c>
      <c r="J34" s="68">
        <f>'South Florida '!D32</f>
        <v>518</v>
      </c>
      <c r="K34" s="68">
        <f>'South Florida '!E32</f>
        <v>57228.17</v>
      </c>
      <c r="L34" s="76">
        <f>'South Florida '!F32</f>
        <v>29751.809999999998</v>
      </c>
      <c r="M34" s="78">
        <f t="shared" si="1"/>
        <v>87497.98</v>
      </c>
    </row>
    <row r="35" spans="1:13" ht="15.95" customHeight="1">
      <c r="A35" s="43" t="s">
        <v>136</v>
      </c>
      <c r="B35" s="68">
        <f>Tallahassee!C18</f>
        <v>610679</v>
      </c>
      <c r="C35" s="68">
        <f>Tallahassee!D18</f>
        <v>112128.24</v>
      </c>
      <c r="D35" s="68">
        <f>Tallahassee!E18</f>
        <v>303717.71000000002</v>
      </c>
      <c r="E35" s="76">
        <f>Tallahassee!F18</f>
        <v>643418.47000000009</v>
      </c>
      <c r="F35" s="78">
        <f t="shared" si="0"/>
        <v>1669943.42</v>
      </c>
      <c r="H35" s="43" t="s">
        <v>136</v>
      </c>
      <c r="I35" s="68">
        <f>Tallahassee!C32</f>
        <v>0</v>
      </c>
      <c r="J35" s="68">
        <f>Tallahassee!D32</f>
        <v>0</v>
      </c>
      <c r="K35" s="68">
        <f>Tallahassee!E32</f>
        <v>0</v>
      </c>
      <c r="L35" s="76">
        <f>Tallahassee!F32</f>
        <v>0</v>
      </c>
      <c r="M35" s="78">
        <f t="shared" si="1"/>
        <v>0</v>
      </c>
    </row>
    <row r="36" spans="1:13" ht="15.95" customHeight="1" thickBot="1">
      <c r="A36" s="48" t="s">
        <v>137</v>
      </c>
      <c r="B36" s="68">
        <f>Valencia!C18</f>
        <v>616205.74</v>
      </c>
      <c r="C36" s="68">
        <f>Valencia!D18</f>
        <v>54400</v>
      </c>
      <c r="D36" s="68">
        <f>Valencia!E18</f>
        <v>228273.71</v>
      </c>
      <c r="E36" s="76">
        <f>Valencia!F18</f>
        <v>516669.12</v>
      </c>
      <c r="F36" s="79">
        <f t="shared" si="0"/>
        <v>1415548.5699999998</v>
      </c>
      <c r="H36" s="48" t="s">
        <v>137</v>
      </c>
      <c r="I36" s="68">
        <f>Valencia!C32</f>
        <v>0</v>
      </c>
      <c r="J36" s="68">
        <f>Valencia!D32</f>
        <v>0</v>
      </c>
      <c r="K36" s="68">
        <f>Valencia!E32</f>
        <v>0</v>
      </c>
      <c r="L36" s="76">
        <f>Valencia!F32</f>
        <v>0</v>
      </c>
      <c r="M36" s="79">
        <f t="shared" si="1"/>
        <v>0</v>
      </c>
    </row>
    <row r="37" spans="1:13" ht="21.95" customHeight="1" thickBot="1">
      <c r="A37" s="101" t="s">
        <v>87</v>
      </c>
      <c r="B37" s="62">
        <f>SUM(B9:B36)</f>
        <v>29601640.030000001</v>
      </c>
      <c r="C37" s="62">
        <f t="shared" ref="C37:E37" si="2">SUM(C9:C36)</f>
        <v>1434555.5699999998</v>
      </c>
      <c r="D37" s="62">
        <f t="shared" si="2"/>
        <v>4946872.7500000009</v>
      </c>
      <c r="E37" s="62">
        <f t="shared" si="2"/>
        <v>9810871.1899999995</v>
      </c>
      <c r="F37" s="80">
        <f>SUM(F9:F36)</f>
        <v>45793939.539999999</v>
      </c>
      <c r="H37" s="101" t="s">
        <v>87</v>
      </c>
      <c r="I37" s="62">
        <f>SUM(I9:I36)</f>
        <v>585658.71000000008</v>
      </c>
      <c r="J37" s="62">
        <f t="shared" ref="J37:L37" si="3">SUM(J9:J36)</f>
        <v>707427.92999999993</v>
      </c>
      <c r="K37" s="62">
        <f t="shared" si="3"/>
        <v>3922919.9600000004</v>
      </c>
      <c r="L37" s="62">
        <f t="shared" si="3"/>
        <v>4108103.63</v>
      </c>
      <c r="M37" s="80">
        <f>SUM(M9:M36)</f>
        <v>9324110.2300000004</v>
      </c>
    </row>
    <row r="38" spans="1:13">
      <c r="F38" s="35"/>
      <c r="I38" s="31"/>
      <c r="J38" s="31"/>
      <c r="K38" s="25"/>
      <c r="L38" s="116"/>
      <c r="M38" s="35"/>
    </row>
    <row r="39" spans="1:13">
      <c r="F39" s="31"/>
    </row>
    <row r="40" spans="1:13">
      <c r="F40" s="35"/>
    </row>
    <row r="41" spans="1:13" ht="18">
      <c r="F41" s="35"/>
      <c r="M41" s="95"/>
    </row>
  </sheetData>
  <printOptions horizontalCentered="1"/>
  <pageMargins left="0.75" right="0.75" top="1" bottom="1" header="0.3" footer="0.55000000000000004"/>
  <pageSetup scale="66" orientation="landscape" r:id="rId1"/>
  <headerFooter>
    <oddFooter>&amp;L&amp;Z&amp;F</oddFooter>
  </headerFooter>
  <colBreaks count="1" manualBreakCount="1">
    <brk id="7" max="3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zoomScale="60" zoomScaleNormal="60" workbookViewId="0">
      <selection activeCell="A2" sqref="A2"/>
    </sheetView>
  </sheetViews>
  <sheetFormatPr defaultColWidth="4.7109375" defaultRowHeight="12.75"/>
  <cols>
    <col min="1" max="1" width="52.28515625" style="119" customWidth="1"/>
    <col min="2" max="2" width="18.5703125" style="119" customWidth="1"/>
    <col min="3" max="3" width="20.85546875" style="119" customWidth="1"/>
    <col min="4" max="4" width="18.5703125" style="119" customWidth="1"/>
    <col min="5" max="5" width="19" style="119" customWidth="1"/>
    <col min="6" max="6" width="19.85546875" style="119" customWidth="1"/>
    <col min="7" max="7" width="17.28515625" style="119" customWidth="1"/>
    <col min="8" max="8" width="21.5703125" style="119" customWidth="1"/>
    <col min="9" max="9" width="2.42578125" style="119" customWidth="1"/>
    <col min="10" max="10" width="48.7109375" style="119" customWidth="1"/>
    <col min="11" max="11" width="17.5703125" style="119" customWidth="1"/>
    <col min="12" max="12" width="18.7109375" style="119" customWidth="1"/>
    <col min="13" max="13" width="18.28515625" style="119" customWidth="1"/>
    <col min="14" max="14" width="17.140625" style="119" customWidth="1"/>
    <col min="15" max="15" width="19.7109375" style="119" customWidth="1"/>
    <col min="16" max="16" width="16.42578125" style="119" customWidth="1"/>
    <col min="17" max="17" width="19.7109375" style="119" customWidth="1"/>
    <col min="18" max="18" width="31.7109375" style="119" customWidth="1"/>
    <col min="19" max="16384" width="4.7109375" style="119"/>
  </cols>
  <sheetData>
    <row r="1" spans="1:17" ht="18" customHeight="1">
      <c r="A1" s="212" t="s">
        <v>84</v>
      </c>
      <c r="B1" s="212"/>
      <c r="C1" s="212"/>
      <c r="D1" s="212"/>
      <c r="E1" s="212"/>
      <c r="F1" s="212"/>
      <c r="G1" s="212"/>
      <c r="H1" s="212"/>
      <c r="I1" s="5"/>
      <c r="J1" s="212" t="s">
        <v>84</v>
      </c>
      <c r="K1" s="212"/>
      <c r="L1" s="212"/>
      <c r="M1" s="212"/>
      <c r="N1" s="212"/>
      <c r="O1" s="212"/>
      <c r="P1" s="212"/>
      <c r="Q1" s="212"/>
    </row>
    <row r="2" spans="1:17" ht="18" customHeight="1">
      <c r="A2" s="212" t="s">
        <v>85</v>
      </c>
      <c r="B2" s="212"/>
      <c r="C2" s="212"/>
      <c r="D2" s="212"/>
      <c r="E2" s="212"/>
      <c r="F2" s="212"/>
      <c r="G2" s="212"/>
      <c r="H2" s="212"/>
      <c r="I2" s="5"/>
      <c r="J2" s="212" t="s">
        <v>85</v>
      </c>
      <c r="K2" s="212"/>
      <c r="L2" s="212"/>
      <c r="M2" s="212"/>
      <c r="N2" s="212"/>
      <c r="O2" s="212"/>
      <c r="P2" s="212"/>
      <c r="Q2" s="212"/>
    </row>
    <row r="3" spans="1:17" ht="18" customHeight="1">
      <c r="A3" s="213" t="s">
        <v>105</v>
      </c>
      <c r="B3" s="213"/>
      <c r="C3" s="213"/>
      <c r="D3" s="213"/>
      <c r="E3" s="213"/>
      <c r="F3" s="213"/>
      <c r="G3" s="213"/>
      <c r="H3" s="213"/>
      <c r="I3" s="5"/>
      <c r="J3" s="215" t="s">
        <v>104</v>
      </c>
      <c r="K3" s="215"/>
      <c r="L3" s="215"/>
      <c r="M3" s="215"/>
      <c r="N3" s="215"/>
      <c r="O3" s="215"/>
      <c r="P3" s="215"/>
      <c r="Q3" s="215"/>
    </row>
    <row r="4" spans="1:17" ht="18" customHeight="1">
      <c r="A4" s="211" t="str">
        <f>System!A4</f>
        <v>Fiscal Year:   July 1, 2014 Through June 30, 2015</v>
      </c>
      <c r="B4" s="211"/>
      <c r="C4" s="211"/>
      <c r="D4" s="211"/>
      <c r="E4" s="211"/>
      <c r="F4" s="211"/>
      <c r="G4" s="211"/>
      <c r="H4" s="211"/>
      <c r="I4" s="5"/>
      <c r="J4" s="215" t="s">
        <v>96</v>
      </c>
      <c r="K4" s="215"/>
      <c r="L4" s="215"/>
      <c r="M4" s="215"/>
      <c r="N4" s="215"/>
      <c r="O4" s="215"/>
      <c r="P4" s="215"/>
      <c r="Q4" s="215"/>
    </row>
    <row r="5" spans="1:17" ht="18" customHeight="1">
      <c r="A5" s="211"/>
      <c r="B5" s="211"/>
      <c r="C5" s="211"/>
      <c r="D5" s="211"/>
      <c r="E5" s="211"/>
      <c r="F5" s="211"/>
      <c r="G5" s="211"/>
      <c r="H5" s="211"/>
      <c r="I5" s="5"/>
      <c r="J5" s="211" t="str">
        <f>System!A4</f>
        <v>Fiscal Year:   July 1, 2014 Through June 30, 2015</v>
      </c>
      <c r="K5" s="211"/>
      <c r="L5" s="211"/>
      <c r="M5" s="211"/>
      <c r="N5" s="211"/>
      <c r="O5" s="211"/>
      <c r="P5" s="211"/>
      <c r="Q5" s="211"/>
    </row>
    <row r="6" spans="1:17" ht="18" customHeight="1">
      <c r="A6" s="56"/>
      <c r="B6" s="57"/>
      <c r="C6" s="57"/>
      <c r="D6" s="58"/>
      <c r="E6" s="55"/>
      <c r="F6" s="56"/>
      <c r="G6" s="56"/>
      <c r="H6" s="56"/>
      <c r="I6" s="5"/>
      <c r="J6" s="56"/>
      <c r="K6" s="57"/>
      <c r="L6" s="57"/>
      <c r="M6" s="58"/>
      <c r="N6" s="55"/>
      <c r="O6" s="56"/>
      <c r="P6" s="56"/>
      <c r="Q6" s="56"/>
    </row>
    <row r="7" spans="1:17" ht="18" customHeight="1" thickBot="1">
      <c r="A7" s="60"/>
      <c r="B7" s="60"/>
      <c r="C7" s="60"/>
      <c r="D7" s="60"/>
      <c r="E7" s="55"/>
      <c r="F7" s="56"/>
      <c r="G7" s="56"/>
      <c r="H7" s="56"/>
      <c r="I7" s="5"/>
      <c r="J7" s="60"/>
      <c r="K7" s="60"/>
      <c r="L7" s="60"/>
      <c r="M7" s="60"/>
      <c r="N7" s="55"/>
      <c r="O7" s="56"/>
      <c r="P7" s="56"/>
      <c r="Q7" s="56"/>
    </row>
    <row r="8" spans="1:17" ht="53.25" customHeight="1" thickBot="1">
      <c r="A8" s="36" t="s">
        <v>86</v>
      </c>
      <c r="B8" s="37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40" t="s">
        <v>15</v>
      </c>
      <c r="H8" s="84" t="s">
        <v>88</v>
      </c>
      <c r="I8" s="70"/>
      <c r="J8" s="36" t="s">
        <v>86</v>
      </c>
      <c r="K8" s="37" t="s">
        <v>1</v>
      </c>
      <c r="L8" s="38" t="s">
        <v>2</v>
      </c>
      <c r="M8" s="38" t="s">
        <v>3</v>
      </c>
      <c r="N8" s="38" t="s">
        <v>4</v>
      </c>
      <c r="O8" s="38" t="s">
        <v>5</v>
      </c>
      <c r="P8" s="40" t="s">
        <v>15</v>
      </c>
      <c r="Q8" s="84" t="s">
        <v>88</v>
      </c>
    </row>
    <row r="9" spans="1:17" ht="15.95" customHeight="1">
      <c r="A9" s="92" t="s">
        <v>116</v>
      </c>
      <c r="B9" s="42">
        <f>'Eastern Florida'!G12</f>
        <v>850</v>
      </c>
      <c r="C9" s="42">
        <f>'Eastern Florida'!G13</f>
        <v>0</v>
      </c>
      <c r="D9" s="42">
        <f>'Eastern Florida'!G14</f>
        <v>2071387</v>
      </c>
      <c r="E9" s="42">
        <f>'Eastern Florida'!G15</f>
        <v>240186</v>
      </c>
      <c r="F9" s="42">
        <f>'Eastern Florida'!G16</f>
        <v>166753</v>
      </c>
      <c r="G9" s="75">
        <f>'Eastern Florida'!G17</f>
        <v>0</v>
      </c>
      <c r="H9" s="77">
        <f>SUM(B9:G9)</f>
        <v>2479176</v>
      </c>
      <c r="I9" s="5"/>
      <c r="J9" s="92" t="s">
        <v>116</v>
      </c>
      <c r="K9" s="42">
        <f>'Eastern Florida'!G26</f>
        <v>884</v>
      </c>
      <c r="L9" s="42">
        <f>'Eastern Florida'!G27</f>
        <v>18954</v>
      </c>
      <c r="M9" s="42">
        <f>'Eastern Florida'!G28</f>
        <v>90297</v>
      </c>
      <c r="N9" s="42">
        <f>'Eastern Florida'!G29</f>
        <v>0</v>
      </c>
      <c r="O9" s="42">
        <f>'Eastern Florida'!G30</f>
        <v>276925</v>
      </c>
      <c r="P9" s="75">
        <f>'Eastern Florida'!G31</f>
        <v>0</v>
      </c>
      <c r="Q9" s="77">
        <f>SUM(K9:P9)</f>
        <v>387060</v>
      </c>
    </row>
    <row r="10" spans="1:17" ht="15.95" customHeight="1">
      <c r="A10" s="43" t="s">
        <v>117</v>
      </c>
      <c r="B10" s="44">
        <f>Broward!G12</f>
        <v>3784046.39</v>
      </c>
      <c r="C10" s="44">
        <f>Broward!G13</f>
        <v>1298238.83</v>
      </c>
      <c r="D10" s="44">
        <f>Broward!G14</f>
        <v>724515.98</v>
      </c>
      <c r="E10" s="44">
        <f>Broward!G15</f>
        <v>0</v>
      </c>
      <c r="F10" s="44">
        <f>Broward!G16</f>
        <v>2107543.94</v>
      </c>
      <c r="G10" s="81">
        <f>Broward!G17</f>
        <v>8428</v>
      </c>
      <c r="H10" s="85">
        <f t="shared" ref="H10:H36" si="0">SUM(B10:G10)</f>
        <v>7922773.1400000006</v>
      </c>
      <c r="I10" s="5"/>
      <c r="J10" s="43" t="s">
        <v>117</v>
      </c>
      <c r="K10" s="44">
        <f>Broward!G26</f>
        <v>0</v>
      </c>
      <c r="L10" s="44">
        <f>Broward!G27</f>
        <v>0</v>
      </c>
      <c r="M10" s="44">
        <f>Broward!G28</f>
        <v>0</v>
      </c>
      <c r="N10" s="44">
        <f>Broward!G29</f>
        <v>0</v>
      </c>
      <c r="O10" s="44">
        <f>Broward!G30</f>
        <v>0</v>
      </c>
      <c r="P10" s="81">
        <f>Broward!G31</f>
        <v>0</v>
      </c>
      <c r="Q10" s="85">
        <f>SUM(K10:P10)</f>
        <v>0</v>
      </c>
    </row>
    <row r="11" spans="1:17" ht="15.95" customHeight="1">
      <c r="A11" s="43" t="s">
        <v>118</v>
      </c>
      <c r="B11" s="44">
        <f>'Central Florida'!$G12</f>
        <v>0</v>
      </c>
      <c r="C11" s="44">
        <f>'Central Florida'!$G13</f>
        <v>0</v>
      </c>
      <c r="D11" s="44">
        <f>'Central Florida'!$G14</f>
        <v>0</v>
      </c>
      <c r="E11" s="44">
        <f>'Central Florida'!$G15</f>
        <v>0</v>
      </c>
      <c r="F11" s="44">
        <f>'Central Florida'!$G16</f>
        <v>65255.01</v>
      </c>
      <c r="G11" s="81">
        <f>'Central Florida'!$G17</f>
        <v>0</v>
      </c>
      <c r="H11" s="85">
        <f>SUM(B11:G11)</f>
        <v>65255.01</v>
      </c>
      <c r="I11" s="5"/>
      <c r="J11" s="43" t="s">
        <v>118</v>
      </c>
      <c r="K11" s="44">
        <f>'Central Florida'!$G26</f>
        <v>0</v>
      </c>
      <c r="L11" s="44">
        <f>'Central Florida'!$G27</f>
        <v>0</v>
      </c>
      <c r="M11" s="44">
        <f>'Central Florida'!$G28</f>
        <v>0</v>
      </c>
      <c r="N11" s="44">
        <f>'Central Florida'!$G29</f>
        <v>0</v>
      </c>
      <c r="O11" s="44">
        <f>'Central Florida'!$G30</f>
        <v>0</v>
      </c>
      <c r="P11" s="81">
        <f>'Central Florida'!$G31</f>
        <v>0</v>
      </c>
      <c r="Q11" s="85">
        <f>SUM(K11:P11)</f>
        <v>0</v>
      </c>
    </row>
    <row r="12" spans="1:17" ht="15.95" customHeight="1">
      <c r="A12" s="43" t="s">
        <v>138</v>
      </c>
      <c r="B12" s="44">
        <f>Chipola!G12</f>
        <v>0</v>
      </c>
      <c r="C12" s="44">
        <f>Chipola!G13</f>
        <v>205741.84</v>
      </c>
      <c r="D12" s="44">
        <f>Chipola!G14</f>
        <v>0</v>
      </c>
      <c r="E12" s="44">
        <f>Chipola!G15</f>
        <v>0</v>
      </c>
      <c r="F12" s="44">
        <f>Chipola!G16</f>
        <v>19549.52</v>
      </c>
      <c r="G12" s="81">
        <f>Chipola!G17</f>
        <v>0</v>
      </c>
      <c r="H12" s="85">
        <f t="shared" si="0"/>
        <v>225291.36</v>
      </c>
      <c r="I12" s="5"/>
      <c r="J12" s="43" t="s">
        <v>138</v>
      </c>
      <c r="K12" s="44">
        <f>Chipola!G26</f>
        <v>0</v>
      </c>
      <c r="L12" s="44">
        <f>Chipola!G27</f>
        <v>0</v>
      </c>
      <c r="M12" s="44">
        <f>Chipola!G28</f>
        <v>0</v>
      </c>
      <c r="N12" s="44">
        <f>Chipola!G29</f>
        <v>0</v>
      </c>
      <c r="O12" s="44">
        <f>Chipola!G30</f>
        <v>0</v>
      </c>
      <c r="P12" s="81">
        <f>Chipola!G31</f>
        <v>0</v>
      </c>
      <c r="Q12" s="85">
        <f>SUM(K12:P12)</f>
        <v>0</v>
      </c>
    </row>
    <row r="13" spans="1:17" ht="15.95" customHeight="1">
      <c r="A13" s="43" t="s">
        <v>119</v>
      </c>
      <c r="B13" s="44">
        <f>Daytona!$G12</f>
        <v>5009</v>
      </c>
      <c r="C13" s="44">
        <f>Daytona!$G13</f>
        <v>65376</v>
      </c>
      <c r="D13" s="44">
        <f>Daytona!$G14</f>
        <v>13733</v>
      </c>
      <c r="E13" s="44">
        <f>Daytona!$G15</f>
        <v>0</v>
      </c>
      <c r="F13" s="44">
        <f>Daytona!$G16</f>
        <v>369894</v>
      </c>
      <c r="G13" s="81">
        <f>Daytona!$G17</f>
        <v>0</v>
      </c>
      <c r="H13" s="85">
        <f t="shared" si="0"/>
        <v>454012</v>
      </c>
      <c r="I13" s="5"/>
      <c r="J13" s="43" t="s">
        <v>119</v>
      </c>
      <c r="K13" s="44">
        <f>Daytona!$G26</f>
        <v>5521</v>
      </c>
      <c r="L13" s="44">
        <f>Daytona!$G27</f>
        <v>73056</v>
      </c>
      <c r="M13" s="44">
        <f>Daytona!$G28</f>
        <v>242220</v>
      </c>
      <c r="N13" s="44">
        <f>Daytona!$G29</f>
        <v>245</v>
      </c>
      <c r="O13" s="44">
        <f>Daytona!$G30</f>
        <v>727521</v>
      </c>
      <c r="P13" s="81">
        <f>Daytona!$G31</f>
        <v>117</v>
      </c>
      <c r="Q13" s="85">
        <f>SUM(K13:P13)</f>
        <v>1048680</v>
      </c>
    </row>
    <row r="14" spans="1:17" ht="15.95" customHeight="1">
      <c r="A14" s="43" t="s">
        <v>120</v>
      </c>
      <c r="B14" s="44">
        <f>'Florida Southwestern'!$G12</f>
        <v>0</v>
      </c>
      <c r="C14" s="44">
        <f>'Florida Southwestern'!$G13</f>
        <v>0</v>
      </c>
      <c r="D14" s="44">
        <f>'Florida Southwestern'!$G14</f>
        <v>882.69</v>
      </c>
      <c r="E14" s="44">
        <f>'Florida Southwestern'!$G15</f>
        <v>0</v>
      </c>
      <c r="F14" s="44">
        <f>'Florida Southwestern'!$G16</f>
        <v>28617.589999999997</v>
      </c>
      <c r="G14" s="81">
        <f>'Florida Southwestern'!$G17</f>
        <v>3130</v>
      </c>
      <c r="H14" s="85">
        <f t="shared" si="0"/>
        <v>32630.279999999995</v>
      </c>
      <c r="I14" s="5"/>
      <c r="J14" s="43" t="s">
        <v>120</v>
      </c>
      <c r="K14" s="44">
        <f>'Florida Southwestern'!$G26</f>
        <v>0</v>
      </c>
      <c r="L14" s="44">
        <f>'Florida Southwestern'!$G27</f>
        <v>0</v>
      </c>
      <c r="M14" s="44">
        <f>'Florida Southwestern'!$G28</f>
        <v>0</v>
      </c>
      <c r="N14" s="44">
        <f>'Florida Southwestern'!$G29</f>
        <v>0</v>
      </c>
      <c r="O14" s="44">
        <f>'Florida Southwestern'!$G30</f>
        <v>0</v>
      </c>
      <c r="P14" s="81">
        <f>'Florida Southwestern'!$G31</f>
        <v>0</v>
      </c>
      <c r="Q14" s="85">
        <f t="shared" ref="Q14:Q36" si="1">SUM(K14:P14)</f>
        <v>0</v>
      </c>
    </row>
    <row r="15" spans="1:17" ht="15.95" customHeight="1">
      <c r="A15" s="43" t="s">
        <v>121</v>
      </c>
      <c r="B15" s="47">
        <f>'FSC Jacksonville'!$G12</f>
        <v>464</v>
      </c>
      <c r="C15" s="47">
        <f>'FSC Jacksonville'!$G13</f>
        <v>65315.600000000006</v>
      </c>
      <c r="D15" s="47">
        <f>'FSC Jacksonville'!$G14</f>
        <v>62189.289999999994</v>
      </c>
      <c r="E15" s="47">
        <f>'FSC Jacksonville'!$G15</f>
        <v>1857.5</v>
      </c>
      <c r="F15" s="47">
        <f>'FSC Jacksonville'!$G16</f>
        <v>792082.39000000013</v>
      </c>
      <c r="G15" s="82">
        <f>'FSC Jacksonville'!$G17</f>
        <v>5330</v>
      </c>
      <c r="H15" s="85">
        <f>SUM(B15:G15)</f>
        <v>927238.78000000014</v>
      </c>
      <c r="I15" s="5"/>
      <c r="J15" s="43" t="s">
        <v>121</v>
      </c>
      <c r="K15" s="47">
        <f>'FSC Jacksonville'!$G26</f>
        <v>23390.46</v>
      </c>
      <c r="L15" s="47">
        <f>'FSC Jacksonville'!$G27</f>
        <v>71027.040000000008</v>
      </c>
      <c r="M15" s="47">
        <f>'FSC Jacksonville'!$G28</f>
        <v>51453.880000000005</v>
      </c>
      <c r="N15" s="47">
        <f>'FSC Jacksonville'!$G29</f>
        <v>2748.92</v>
      </c>
      <c r="O15" s="47">
        <f>'FSC Jacksonville'!$G30</f>
        <v>3070998.94</v>
      </c>
      <c r="P15" s="82">
        <f>'FSC Jacksonville'!$G31</f>
        <v>4859.08</v>
      </c>
      <c r="Q15" s="85">
        <f>SUM(K15:P15)</f>
        <v>3224478.32</v>
      </c>
    </row>
    <row r="16" spans="1:17" ht="15.95" customHeight="1">
      <c r="A16" s="43" t="s">
        <v>139</v>
      </c>
      <c r="B16" s="47">
        <f>'Florida Keys'!$G12</f>
        <v>0</v>
      </c>
      <c r="C16" s="47">
        <f>'Florida Keys'!$G13</f>
        <v>7945</v>
      </c>
      <c r="D16" s="47">
        <f>'Florida Keys'!$G14</f>
        <v>0</v>
      </c>
      <c r="E16" s="47">
        <f>'Florida Keys'!$G15</f>
        <v>0</v>
      </c>
      <c r="F16" s="47">
        <f>'Florida Keys'!$G16</f>
        <v>1415.02</v>
      </c>
      <c r="G16" s="82">
        <f>'Florida Keys'!$G17</f>
        <v>0</v>
      </c>
      <c r="H16" s="85">
        <f t="shared" si="0"/>
        <v>9360.02</v>
      </c>
      <c r="I16" s="5"/>
      <c r="J16" s="43" t="s">
        <v>139</v>
      </c>
      <c r="K16" s="47">
        <f>'Florida Keys'!$G26</f>
        <v>0</v>
      </c>
      <c r="L16" s="47">
        <f>'Florida Keys'!$G27</f>
        <v>210343.75</v>
      </c>
      <c r="M16" s="47">
        <f>'Florida Keys'!$G28</f>
        <v>0</v>
      </c>
      <c r="N16" s="47">
        <f>'Florida Keys'!$G29</f>
        <v>0</v>
      </c>
      <c r="O16" s="47">
        <f>'Florida Keys'!$G30</f>
        <v>0</v>
      </c>
      <c r="P16" s="82">
        <f>'Florida Keys'!$G31</f>
        <v>0</v>
      </c>
      <c r="Q16" s="85">
        <f t="shared" si="1"/>
        <v>210343.75</v>
      </c>
    </row>
    <row r="17" spans="1:17" ht="15.95" customHeight="1">
      <c r="A17" s="43" t="s">
        <v>122</v>
      </c>
      <c r="B17" s="47">
        <f>'Gulf Coast'!$G12</f>
        <v>0</v>
      </c>
      <c r="C17" s="47">
        <f>'Gulf Coast'!$G13</f>
        <v>2069.8200000000002</v>
      </c>
      <c r="D17" s="47">
        <f>'Gulf Coast'!$G14</f>
        <v>0</v>
      </c>
      <c r="E17" s="47">
        <f>'Gulf Coast'!$G15</f>
        <v>0</v>
      </c>
      <c r="F17" s="47">
        <f>'Gulf Coast'!$G16</f>
        <v>328271.00999999995</v>
      </c>
      <c r="G17" s="82">
        <f>'Gulf Coast'!$G17</f>
        <v>31610.45</v>
      </c>
      <c r="H17" s="85">
        <f t="shared" si="0"/>
        <v>361951.27999999997</v>
      </c>
      <c r="I17" s="5"/>
      <c r="J17" s="43" t="s">
        <v>122</v>
      </c>
      <c r="K17" s="47">
        <f>'Gulf Coast'!$G26</f>
        <v>2228.5700000000002</v>
      </c>
      <c r="L17" s="47">
        <f>'Gulf Coast'!$G27</f>
        <v>70106.02</v>
      </c>
      <c r="M17" s="47">
        <f>'Gulf Coast'!$G28</f>
        <v>12834.59</v>
      </c>
      <c r="N17" s="47">
        <f>'Gulf Coast'!$G29</f>
        <v>0</v>
      </c>
      <c r="O17" s="47">
        <f>'Gulf Coast'!$G30</f>
        <v>227327.66</v>
      </c>
      <c r="P17" s="82">
        <f>'Gulf Coast'!$G31</f>
        <v>20878.02</v>
      </c>
      <c r="Q17" s="85">
        <f t="shared" si="1"/>
        <v>333374.86000000004</v>
      </c>
    </row>
    <row r="18" spans="1:17" ht="15.95" customHeight="1">
      <c r="A18" s="43" t="s">
        <v>123</v>
      </c>
      <c r="B18" s="47">
        <f>Hillsborough!$G12</f>
        <v>161084</v>
      </c>
      <c r="C18" s="47">
        <f>Hillsborough!$G13</f>
        <v>62615</v>
      </c>
      <c r="D18" s="47">
        <f>Hillsborough!$G14</f>
        <v>0</v>
      </c>
      <c r="E18" s="47">
        <f>Hillsborough!$G15</f>
        <v>16000</v>
      </c>
      <c r="F18" s="47">
        <f>Hillsborough!$G16</f>
        <v>33933.31</v>
      </c>
      <c r="G18" s="82">
        <f>Hillsborough!$G17</f>
        <v>0</v>
      </c>
      <c r="H18" s="85">
        <f t="shared" si="0"/>
        <v>273632.31</v>
      </c>
      <c r="I18" s="5"/>
      <c r="J18" s="43" t="s">
        <v>123</v>
      </c>
      <c r="K18" s="47">
        <f>Hillsborough!$G26</f>
        <v>154292</v>
      </c>
      <c r="L18" s="47">
        <f>Hillsborough!$G27</f>
        <v>89963</v>
      </c>
      <c r="M18" s="47">
        <f>Hillsborough!$G28</f>
        <v>79878</v>
      </c>
      <c r="N18" s="47">
        <f>Hillsborough!$G29</f>
        <v>4696</v>
      </c>
      <c r="O18" s="47">
        <f>Hillsborough!$G30</f>
        <v>1208634.69</v>
      </c>
      <c r="P18" s="82">
        <f>Hillsborough!$G31</f>
        <v>0</v>
      </c>
      <c r="Q18" s="85">
        <f t="shared" si="1"/>
        <v>1537463.69</v>
      </c>
    </row>
    <row r="19" spans="1:17" ht="15.95" customHeight="1">
      <c r="A19" s="43" t="s">
        <v>124</v>
      </c>
      <c r="B19" s="47">
        <f>'Indian River'!$G12</f>
        <v>449.73</v>
      </c>
      <c r="C19" s="47">
        <f>'Indian River'!$G13</f>
        <v>14399.28</v>
      </c>
      <c r="D19" s="47">
        <f>'Indian River'!$G14</f>
        <v>0</v>
      </c>
      <c r="E19" s="47">
        <f>'Indian River'!$G15</f>
        <v>0</v>
      </c>
      <c r="F19" s="47">
        <f>'Indian River'!$G16</f>
        <v>121404.56</v>
      </c>
      <c r="G19" s="82">
        <f>'Indian River'!$G17</f>
        <v>0</v>
      </c>
      <c r="H19" s="85">
        <f t="shared" si="0"/>
        <v>136253.57</v>
      </c>
      <c r="I19" s="5"/>
      <c r="J19" s="43" t="s">
        <v>124</v>
      </c>
      <c r="K19" s="47">
        <f>'Indian River'!$G26</f>
        <v>0</v>
      </c>
      <c r="L19" s="47">
        <f>'Indian River'!$G27</f>
        <v>0</v>
      </c>
      <c r="M19" s="47">
        <f>'Indian River'!$G28</f>
        <v>0</v>
      </c>
      <c r="N19" s="47">
        <f>'Indian River'!$G29</f>
        <v>0</v>
      </c>
      <c r="O19" s="47">
        <f>'Indian River'!$G30</f>
        <v>0</v>
      </c>
      <c r="P19" s="82">
        <f>'Indian River'!$G31</f>
        <v>0</v>
      </c>
      <c r="Q19" s="85">
        <f t="shared" si="1"/>
        <v>0</v>
      </c>
    </row>
    <row r="20" spans="1:17" ht="15.95" customHeight="1">
      <c r="A20" s="43" t="s">
        <v>141</v>
      </c>
      <c r="B20" s="44">
        <f>'Florida Gateway'!$G12</f>
        <v>14534</v>
      </c>
      <c r="C20" s="44">
        <f>'Florida Gateway'!$G13</f>
        <v>0</v>
      </c>
      <c r="D20" s="44">
        <f>'Florida Gateway'!$G14</f>
        <v>0</v>
      </c>
      <c r="E20" s="44">
        <f>'Florida Gateway'!$G15</f>
        <v>0</v>
      </c>
      <c r="F20" s="44">
        <f>'Florida Gateway'!$G16</f>
        <v>63605.1</v>
      </c>
      <c r="G20" s="81">
        <f>'Florida Gateway'!$G17</f>
        <v>26088.91</v>
      </c>
      <c r="H20" s="85">
        <f>SUM(B20:G20)</f>
        <v>104228.01000000001</v>
      </c>
      <c r="I20" s="5"/>
      <c r="J20" s="43" t="s">
        <v>141</v>
      </c>
      <c r="K20" s="44">
        <f>'Florida Gateway'!$G26</f>
        <v>0</v>
      </c>
      <c r="L20" s="44">
        <f>'Florida Gateway'!$G27</f>
        <v>0</v>
      </c>
      <c r="M20" s="44">
        <f>'Florida Gateway'!$G28</f>
        <v>0</v>
      </c>
      <c r="N20" s="44">
        <f>'Florida Gateway'!$G29</f>
        <v>0</v>
      </c>
      <c r="O20" s="44">
        <f>'Florida Gateway'!$G30</f>
        <v>0</v>
      </c>
      <c r="P20" s="81">
        <f>'Florida Gateway'!$G31</f>
        <v>0</v>
      </c>
      <c r="Q20" s="85">
        <f>SUM(K20:P20)</f>
        <v>0</v>
      </c>
    </row>
    <row r="21" spans="1:17" ht="15.95" customHeight="1">
      <c r="A21" s="43" t="s">
        <v>140</v>
      </c>
      <c r="B21" s="47">
        <f>'Lake-Sumter'!$G12</f>
        <v>0</v>
      </c>
      <c r="C21" s="47">
        <f>'Lake-Sumter'!$G13</f>
        <v>121629.35</v>
      </c>
      <c r="D21" s="47">
        <f>'Lake-Sumter'!$G14</f>
        <v>0</v>
      </c>
      <c r="E21" s="47">
        <f>'Lake-Sumter'!$G15</f>
        <v>0</v>
      </c>
      <c r="F21" s="47">
        <f>'Lake-Sumter'!$G16</f>
        <v>224852.17</v>
      </c>
      <c r="G21" s="82">
        <f>'Lake-Sumter'!$G17</f>
        <v>0</v>
      </c>
      <c r="H21" s="85">
        <f t="shared" si="0"/>
        <v>346481.52</v>
      </c>
      <c r="I21" s="5"/>
      <c r="J21" s="43" t="s">
        <v>140</v>
      </c>
      <c r="K21" s="47">
        <f>'Lake-Sumter'!$G26</f>
        <v>46003.5</v>
      </c>
      <c r="L21" s="47">
        <f>'Lake-Sumter'!$G27</f>
        <v>588</v>
      </c>
      <c r="M21" s="47">
        <f>'Lake-Sumter'!$G28</f>
        <v>199</v>
      </c>
      <c r="N21" s="47">
        <f>'Lake-Sumter'!$G29</f>
        <v>495</v>
      </c>
      <c r="O21" s="47">
        <f>'Lake-Sumter'!$G30</f>
        <v>63027.549999999996</v>
      </c>
      <c r="P21" s="82">
        <f>'Lake-Sumter'!$G31</f>
        <v>0</v>
      </c>
      <c r="Q21" s="85">
        <f t="shared" si="1"/>
        <v>110313.04999999999</v>
      </c>
    </row>
    <row r="22" spans="1:17" ht="15.95" customHeight="1">
      <c r="A22" s="43" t="s">
        <v>125</v>
      </c>
      <c r="B22" s="47">
        <f>'State College of Florida'!$G12</f>
        <v>0</v>
      </c>
      <c r="C22" s="47">
        <f>'State College of Florida'!$G13</f>
        <v>1004.73</v>
      </c>
      <c r="D22" s="47">
        <f>'State College of Florida'!$G14</f>
        <v>0</v>
      </c>
      <c r="E22" s="47">
        <f>'State College of Florida'!$G15</f>
        <v>0</v>
      </c>
      <c r="F22" s="47">
        <f>'State College of Florida'!$G16</f>
        <v>373638.14</v>
      </c>
      <c r="G22" s="82">
        <f>'State College of Florida'!$G17</f>
        <v>19509.61</v>
      </c>
      <c r="H22" s="85">
        <f>SUM(B22:G22)</f>
        <v>394152.48</v>
      </c>
      <c r="I22" s="5"/>
      <c r="J22" s="43" t="s">
        <v>125</v>
      </c>
      <c r="K22" s="47">
        <f>'State College of Florida'!$G26</f>
        <v>5856</v>
      </c>
      <c r="L22" s="47">
        <f>'State College of Florida'!$G27</f>
        <v>0</v>
      </c>
      <c r="M22" s="47">
        <f>'State College of Florida'!$G28</f>
        <v>0</v>
      </c>
      <c r="N22" s="47">
        <f>'State College of Florida'!$G29</f>
        <v>0</v>
      </c>
      <c r="O22" s="47">
        <f>'State College of Florida'!$G30</f>
        <v>59646.68</v>
      </c>
      <c r="P22" s="82">
        <f>'State College of Florida'!$G31</f>
        <v>0</v>
      </c>
      <c r="Q22" s="85">
        <f>SUM(K22:P22)</f>
        <v>65502.68</v>
      </c>
    </row>
    <row r="23" spans="1:17" ht="15.95" customHeight="1">
      <c r="A23" s="43" t="s">
        <v>126</v>
      </c>
      <c r="B23" s="47">
        <f>'Miami Dade'!$G12</f>
        <v>840973.25</v>
      </c>
      <c r="C23" s="47">
        <f>'Miami Dade'!$G13</f>
        <v>10989799.58</v>
      </c>
      <c r="D23" s="47">
        <f>'Miami Dade'!$G14</f>
        <v>134057.27000000002</v>
      </c>
      <c r="E23" s="47">
        <f>'Miami Dade'!$G15</f>
        <v>0</v>
      </c>
      <c r="F23" s="47">
        <f>'Miami Dade'!$G16</f>
        <v>540804.5</v>
      </c>
      <c r="G23" s="82">
        <f>'Miami Dade'!$G17</f>
        <v>114410.49</v>
      </c>
      <c r="H23" s="85">
        <f t="shared" si="0"/>
        <v>12620045.09</v>
      </c>
      <c r="I23" s="5"/>
      <c r="J23" s="43" t="s">
        <v>126</v>
      </c>
      <c r="K23" s="47">
        <f>'Miami Dade'!$G26</f>
        <v>0</v>
      </c>
      <c r="L23" s="47">
        <f>'Miami Dade'!$G27</f>
        <v>0</v>
      </c>
      <c r="M23" s="47">
        <f>'Miami Dade'!$G28</f>
        <v>0</v>
      </c>
      <c r="N23" s="47">
        <f>'Miami Dade'!$G29</f>
        <v>0</v>
      </c>
      <c r="O23" s="47">
        <f>'Miami Dade'!$G30</f>
        <v>0</v>
      </c>
      <c r="P23" s="82">
        <f>'Miami Dade'!$G31</f>
        <v>0</v>
      </c>
      <c r="Q23" s="85">
        <f t="shared" si="1"/>
        <v>0</v>
      </c>
    </row>
    <row r="24" spans="1:17" ht="15.95" customHeight="1">
      <c r="A24" s="43" t="s">
        <v>142</v>
      </c>
      <c r="B24" s="47">
        <f>'North Florida'!$G12</f>
        <v>0</v>
      </c>
      <c r="C24" s="47">
        <f>'North Florida'!$G13</f>
        <v>0</v>
      </c>
      <c r="D24" s="47">
        <f>'North Florida'!$G14</f>
        <v>0</v>
      </c>
      <c r="E24" s="47">
        <f>'North Florida'!$G145</f>
        <v>0</v>
      </c>
      <c r="F24" s="47">
        <f>'North Florida'!$G16</f>
        <v>0</v>
      </c>
      <c r="G24" s="82">
        <f>'North Florida'!$G17</f>
        <v>0</v>
      </c>
      <c r="H24" s="85">
        <f t="shared" si="0"/>
        <v>0</v>
      </c>
      <c r="I24" s="5"/>
      <c r="J24" s="43" t="s">
        <v>142</v>
      </c>
      <c r="K24" s="47">
        <f>'North Florida'!$G26</f>
        <v>0</v>
      </c>
      <c r="L24" s="47">
        <f>'North Florida'!$G27</f>
        <v>0</v>
      </c>
      <c r="M24" s="47">
        <f>'North Florida'!$G28</f>
        <v>0</v>
      </c>
      <c r="N24" s="47">
        <f>'North Florida'!$G285</f>
        <v>0</v>
      </c>
      <c r="O24" s="47">
        <f>'North Florida'!$G30</f>
        <v>0</v>
      </c>
      <c r="P24" s="82">
        <f>'North Florida'!$G31</f>
        <v>0</v>
      </c>
      <c r="Q24" s="85">
        <f t="shared" si="1"/>
        <v>0</v>
      </c>
    </row>
    <row r="25" spans="1:17" ht="15.95" customHeight="1">
      <c r="A25" s="43" t="s">
        <v>127</v>
      </c>
      <c r="B25" s="47">
        <f>'Northwest Florida '!$G12</f>
        <v>0</v>
      </c>
      <c r="C25" s="47">
        <f>'Northwest Florida '!$G13</f>
        <v>0</v>
      </c>
      <c r="D25" s="47">
        <f>'Northwest Florida '!$G14</f>
        <v>0</v>
      </c>
      <c r="E25" s="47">
        <f>'Northwest Florida '!$G15</f>
        <v>0</v>
      </c>
      <c r="F25" s="47">
        <f>'Northwest Florida '!$G16</f>
        <v>5946.95</v>
      </c>
      <c r="G25" s="82">
        <f>'Northwest Florida '!$G17</f>
        <v>0</v>
      </c>
      <c r="H25" s="85">
        <f t="shared" si="0"/>
        <v>5946.95</v>
      </c>
      <c r="I25" s="5"/>
      <c r="J25" s="43" t="s">
        <v>127</v>
      </c>
      <c r="K25" s="47">
        <f>'Northwest Florida '!$G26</f>
        <v>0</v>
      </c>
      <c r="L25" s="47">
        <f>'Northwest Florida '!$G27</f>
        <v>0</v>
      </c>
      <c r="M25" s="47">
        <f>'Northwest Florida '!$G28</f>
        <v>0</v>
      </c>
      <c r="N25" s="47">
        <f>'Northwest Florida '!$G29</f>
        <v>0</v>
      </c>
      <c r="O25" s="47">
        <f>'Northwest Florida '!$G30</f>
        <v>0</v>
      </c>
      <c r="P25" s="82">
        <f>'Northwest Florida '!$G31</f>
        <v>0</v>
      </c>
      <c r="Q25" s="85">
        <f t="shared" si="1"/>
        <v>0</v>
      </c>
    </row>
    <row r="26" spans="1:17" ht="15.95" customHeight="1">
      <c r="A26" s="43" t="s">
        <v>128</v>
      </c>
      <c r="B26" s="47">
        <f>'Palm Beach'!$G12</f>
        <v>355989.63</v>
      </c>
      <c r="C26" s="47">
        <f>'Palm Beach'!$G13</f>
        <v>42470.149999999994</v>
      </c>
      <c r="D26" s="47">
        <f>'Palm Beach'!$G14</f>
        <v>71895.069999999992</v>
      </c>
      <c r="E26" s="47">
        <f>'Palm Beach'!$G15</f>
        <v>0</v>
      </c>
      <c r="F26" s="47">
        <f>'Palm Beach'!$G16</f>
        <v>908310.6100000001</v>
      </c>
      <c r="G26" s="82">
        <f>'Palm Beach'!$G17</f>
        <v>49223.32</v>
      </c>
      <c r="H26" s="85">
        <f t="shared" si="0"/>
        <v>1427888.7800000003</v>
      </c>
      <c r="I26" s="5"/>
      <c r="J26" s="43" t="s">
        <v>128</v>
      </c>
      <c r="K26" s="47">
        <f>'Palm Beach'!$G26</f>
        <v>0</v>
      </c>
      <c r="L26" s="47">
        <f>'Palm Beach'!$G27</f>
        <v>0</v>
      </c>
      <c r="M26" s="47">
        <f>'Palm Beach'!$G28</f>
        <v>0</v>
      </c>
      <c r="N26" s="47">
        <f>'Palm Beach'!$G29</f>
        <v>0</v>
      </c>
      <c r="O26" s="47">
        <f>'Palm Beach'!$G30</f>
        <v>0</v>
      </c>
      <c r="P26" s="82">
        <f>'Palm Beach'!$G31</f>
        <v>0</v>
      </c>
      <c r="Q26" s="85">
        <f t="shared" si="1"/>
        <v>0</v>
      </c>
    </row>
    <row r="27" spans="1:17" ht="15.95" customHeight="1">
      <c r="A27" s="43" t="s">
        <v>129</v>
      </c>
      <c r="B27" s="47">
        <f>'Pasco-Hernando'!$G12</f>
        <v>0</v>
      </c>
      <c r="C27" s="47">
        <f>'Pasco-Hernando'!$G13</f>
        <v>3300</v>
      </c>
      <c r="D27" s="47">
        <f>'Pasco-Hernando'!$G14</f>
        <v>0</v>
      </c>
      <c r="E27" s="47">
        <f>'Pasco-Hernando'!$G15</f>
        <v>0</v>
      </c>
      <c r="F27" s="47">
        <f>'Pasco-Hernando'!$G16</f>
        <v>103342.40000000001</v>
      </c>
      <c r="G27" s="82">
        <f>'Pasco-Hernando'!$G17</f>
        <v>555.5</v>
      </c>
      <c r="H27" s="85">
        <f t="shared" si="0"/>
        <v>107197.90000000001</v>
      </c>
      <c r="I27" s="5"/>
      <c r="J27" s="43" t="s">
        <v>129</v>
      </c>
      <c r="K27" s="47">
        <f>'Pasco-Hernando'!$G26</f>
        <v>4948</v>
      </c>
      <c r="L27" s="47">
        <f>'Pasco-Hernando'!$G27</f>
        <v>1509.99</v>
      </c>
      <c r="M27" s="47">
        <f>'Pasco-Hernando'!$G28</f>
        <v>0</v>
      </c>
      <c r="N27" s="47">
        <f>'Pasco-Hernando'!$G29</f>
        <v>0</v>
      </c>
      <c r="O27" s="47">
        <f>'Pasco-Hernando'!$G30</f>
        <v>1002065.47</v>
      </c>
      <c r="P27" s="82">
        <f>'Pasco-Hernando'!$G31</f>
        <v>0</v>
      </c>
      <c r="Q27" s="85">
        <f t="shared" si="1"/>
        <v>1008523.46</v>
      </c>
    </row>
    <row r="28" spans="1:17" ht="15.95" customHeight="1">
      <c r="A28" s="43" t="s">
        <v>130</v>
      </c>
      <c r="B28" s="47">
        <f>Pensacola!$G12</f>
        <v>9274</v>
      </c>
      <c r="C28" s="47">
        <f>Pensacola!$G13</f>
        <v>0</v>
      </c>
      <c r="D28" s="47">
        <f>Pensacola!$G14</f>
        <v>0</v>
      </c>
      <c r="E28" s="47">
        <f>Pensacola!$G15</f>
        <v>68988</v>
      </c>
      <c r="F28" s="47">
        <f>Pensacola!$G16</f>
        <v>0</v>
      </c>
      <c r="G28" s="82">
        <f>Pensacola!$G17</f>
        <v>0</v>
      </c>
      <c r="H28" s="85">
        <f t="shared" si="0"/>
        <v>78262</v>
      </c>
      <c r="I28" s="5"/>
      <c r="J28" s="43" t="s">
        <v>130</v>
      </c>
      <c r="K28" s="47">
        <f>Pensacola!$G26</f>
        <v>13179</v>
      </c>
      <c r="L28" s="47">
        <f>Pensacola!$G27</f>
        <v>0</v>
      </c>
      <c r="M28" s="47">
        <f>Pensacola!$G28</f>
        <v>41831.97</v>
      </c>
      <c r="N28" s="47">
        <f>Pensacola!$G29</f>
        <v>66457.040000000008</v>
      </c>
      <c r="O28" s="47">
        <f>Pensacola!$G30</f>
        <v>608273.1</v>
      </c>
      <c r="P28" s="82">
        <f>Pensacola!$G31</f>
        <v>0</v>
      </c>
      <c r="Q28" s="85">
        <f t="shared" si="1"/>
        <v>729741.11</v>
      </c>
    </row>
    <row r="29" spans="1:17" ht="15.95" customHeight="1">
      <c r="A29" s="43" t="s">
        <v>131</v>
      </c>
      <c r="B29" s="47">
        <f>'Polk '!$G12</f>
        <v>117891.29</v>
      </c>
      <c r="C29" s="47">
        <f>'Polk '!$G13</f>
        <v>0</v>
      </c>
      <c r="D29" s="47">
        <f>'Polk '!$G14</f>
        <v>12211.29</v>
      </c>
      <c r="E29" s="47">
        <f>'Polk '!$G15</f>
        <v>0</v>
      </c>
      <c r="F29" s="47">
        <f>'Polk '!$G16</f>
        <v>9677800.5300000012</v>
      </c>
      <c r="G29" s="82">
        <f>'Polk '!$G17</f>
        <v>0</v>
      </c>
      <c r="H29" s="85">
        <f t="shared" si="0"/>
        <v>9807903.1100000013</v>
      </c>
      <c r="I29" s="5"/>
      <c r="J29" s="43" t="s">
        <v>131</v>
      </c>
      <c r="K29" s="47">
        <f>'Polk '!$G26</f>
        <v>0</v>
      </c>
      <c r="L29" s="47">
        <f>'Polk '!$G27</f>
        <v>0</v>
      </c>
      <c r="M29" s="47">
        <f>'Polk '!$G28</f>
        <v>0</v>
      </c>
      <c r="N29" s="47">
        <f>'Polk '!$G29</f>
        <v>0</v>
      </c>
      <c r="O29" s="47">
        <f>'Polk '!$G30</f>
        <v>0</v>
      </c>
      <c r="P29" s="82">
        <f>'Polk '!$G31</f>
        <v>0</v>
      </c>
      <c r="Q29" s="85">
        <f t="shared" si="1"/>
        <v>0</v>
      </c>
    </row>
    <row r="30" spans="1:17" ht="15.95" customHeight="1">
      <c r="A30" s="43" t="s">
        <v>132</v>
      </c>
      <c r="B30" s="47">
        <f>'Saint Johns River'!$G12</f>
        <v>0</v>
      </c>
      <c r="C30" s="47">
        <f>'Saint Johns River'!$G13</f>
        <v>0</v>
      </c>
      <c r="D30" s="47">
        <f>'Saint Johns River'!$G14</f>
        <v>0</v>
      </c>
      <c r="E30" s="47">
        <f>'Saint Johns River'!$G15</f>
        <v>0</v>
      </c>
      <c r="F30" s="47">
        <f>'Saint Johns River'!$G16</f>
        <v>492070.87</v>
      </c>
      <c r="G30" s="82">
        <f>'Saint Johns River'!$G17</f>
        <v>0</v>
      </c>
      <c r="H30" s="85">
        <f t="shared" si="0"/>
        <v>492070.87</v>
      </c>
      <c r="I30" s="5"/>
      <c r="J30" s="43" t="s">
        <v>132</v>
      </c>
      <c r="K30" s="47">
        <f>'Saint Johns River'!$G26</f>
        <v>0</v>
      </c>
      <c r="L30" s="47">
        <f>'Saint Johns River'!$G27</f>
        <v>0</v>
      </c>
      <c r="M30" s="47">
        <f>'Saint Johns River'!$G28</f>
        <v>0</v>
      </c>
      <c r="N30" s="47">
        <f>'Saint Johns River'!$G29</f>
        <v>0</v>
      </c>
      <c r="O30" s="47">
        <f>'Saint Johns River'!$G30</f>
        <v>0</v>
      </c>
      <c r="P30" s="82">
        <f>'Saint Johns River'!$G31</f>
        <v>0</v>
      </c>
      <c r="Q30" s="85">
        <f t="shared" si="1"/>
        <v>0</v>
      </c>
    </row>
    <row r="31" spans="1:17" ht="15.95" customHeight="1">
      <c r="A31" s="43" t="s">
        <v>133</v>
      </c>
      <c r="B31" s="47">
        <f>'Saint Pete'!$G12</f>
        <v>11911</v>
      </c>
      <c r="C31" s="47">
        <f>'Saint Pete'!$G13</f>
        <v>163509.85999999999</v>
      </c>
      <c r="D31" s="47">
        <f>'Saint Pete'!$G14</f>
        <v>0</v>
      </c>
      <c r="E31" s="47">
        <f>'Saint Pete'!$G15</f>
        <v>0</v>
      </c>
      <c r="F31" s="47">
        <f>'Saint Pete'!$G16</f>
        <v>181210.4</v>
      </c>
      <c r="G31" s="82">
        <f>'Saint Pete'!$G17</f>
        <v>51316.27</v>
      </c>
      <c r="H31" s="85">
        <f t="shared" si="0"/>
        <v>407947.53</v>
      </c>
      <c r="I31" s="5"/>
      <c r="J31" s="43" t="s">
        <v>133</v>
      </c>
      <c r="K31" s="47">
        <f>'Saint Pete'!$G26</f>
        <v>0</v>
      </c>
      <c r="L31" s="47">
        <f>'Saint Pete'!$G27</f>
        <v>0</v>
      </c>
      <c r="M31" s="47">
        <f>'Saint Pete'!$G28</f>
        <v>0</v>
      </c>
      <c r="N31" s="47">
        <f>'Saint Pete'!$G29</f>
        <v>0</v>
      </c>
      <c r="O31" s="47">
        <f>'Saint Pete'!$G30</f>
        <v>0</v>
      </c>
      <c r="P31" s="82">
        <f>'Saint Pete'!$G31</f>
        <v>0</v>
      </c>
      <c r="Q31" s="85">
        <f t="shared" si="1"/>
        <v>0</v>
      </c>
    </row>
    <row r="32" spans="1:17" ht="15.95" customHeight="1">
      <c r="A32" s="43" t="s">
        <v>134</v>
      </c>
      <c r="B32" s="47">
        <f>'Santa Fe'!$G12</f>
        <v>310890.88</v>
      </c>
      <c r="C32" s="47">
        <f>'Santa Fe'!$G13</f>
        <v>3184.71</v>
      </c>
      <c r="D32" s="47">
        <f>'Santa Fe'!$G14</f>
        <v>0</v>
      </c>
      <c r="E32" s="47">
        <f>'Santa Fe'!$G15</f>
        <v>0</v>
      </c>
      <c r="F32" s="47">
        <f>'Santa Fe'!$G16</f>
        <v>2696760.27</v>
      </c>
      <c r="G32" s="82">
        <f>'Santa Fe'!$G17</f>
        <v>0</v>
      </c>
      <c r="H32" s="85">
        <f t="shared" si="0"/>
        <v>3010835.86</v>
      </c>
      <c r="I32" s="5"/>
      <c r="J32" s="43" t="s">
        <v>134</v>
      </c>
      <c r="K32" s="47">
        <f>'Santa Fe'!$G26</f>
        <v>9072.19</v>
      </c>
      <c r="L32" s="47">
        <f>'Santa Fe'!$G27</f>
        <v>15054.04</v>
      </c>
      <c r="M32" s="47">
        <f>'Santa Fe'!$G28</f>
        <v>100</v>
      </c>
      <c r="N32" s="47">
        <f>'Santa Fe'!$G29</f>
        <v>0</v>
      </c>
      <c r="O32" s="47">
        <f>'Santa Fe'!$G30</f>
        <v>362273.25</v>
      </c>
      <c r="P32" s="82">
        <f>'Santa Fe'!$G31</f>
        <v>12245.44</v>
      </c>
      <c r="Q32" s="85">
        <f t="shared" si="1"/>
        <v>398744.92</v>
      </c>
    </row>
    <row r="33" spans="1:17" ht="15.95" customHeight="1">
      <c r="A33" s="43" t="s">
        <v>135</v>
      </c>
      <c r="B33" s="47">
        <f>Seminole!$G12</f>
        <v>0</v>
      </c>
      <c r="C33" s="47">
        <f>Seminole!$G13</f>
        <v>1662.5</v>
      </c>
      <c r="D33" s="47">
        <f>Seminole!$G14</f>
        <v>18605</v>
      </c>
      <c r="E33" s="47">
        <f>Seminole!$G15</f>
        <v>0</v>
      </c>
      <c r="F33" s="47">
        <f>Seminole!$G16</f>
        <v>953122.8600000001</v>
      </c>
      <c r="G33" s="82">
        <f>Seminole!$G17</f>
        <v>0</v>
      </c>
      <c r="H33" s="85">
        <f t="shared" si="0"/>
        <v>973390.3600000001</v>
      </c>
      <c r="I33" s="5"/>
      <c r="J33" s="43" t="s">
        <v>135</v>
      </c>
      <c r="K33" s="47">
        <f>Seminole!$G26</f>
        <v>0</v>
      </c>
      <c r="L33" s="47">
        <f>Seminole!$G27</f>
        <v>664.95</v>
      </c>
      <c r="M33" s="47">
        <f>Seminole!$G28</f>
        <v>8852.25</v>
      </c>
      <c r="N33" s="47">
        <f>Seminole!$G29</f>
        <v>0</v>
      </c>
      <c r="O33" s="47">
        <f>Seminole!$G30</f>
        <v>172869.21</v>
      </c>
      <c r="P33" s="82">
        <f>Seminole!$G31</f>
        <v>0</v>
      </c>
      <c r="Q33" s="85">
        <f t="shared" si="1"/>
        <v>182386.41</v>
      </c>
    </row>
    <row r="34" spans="1:17" ht="15.95" customHeight="1">
      <c r="A34" s="43" t="s">
        <v>143</v>
      </c>
      <c r="B34" s="47">
        <f>'South Florida '!$G12</f>
        <v>0</v>
      </c>
      <c r="C34" s="47">
        <f>'South Florida '!$G13</f>
        <v>0</v>
      </c>
      <c r="D34" s="47">
        <f>'South Florida '!$G14</f>
        <v>0</v>
      </c>
      <c r="E34" s="47">
        <f>'South Florida '!$G15</f>
        <v>0</v>
      </c>
      <c r="F34" s="47">
        <f>'South Florida '!$G16</f>
        <v>44523.34</v>
      </c>
      <c r="G34" s="82">
        <f>'South Florida '!$G17</f>
        <v>0</v>
      </c>
      <c r="H34" s="85">
        <f t="shared" si="0"/>
        <v>44523.34</v>
      </c>
      <c r="I34" s="5"/>
      <c r="J34" s="43" t="s">
        <v>143</v>
      </c>
      <c r="K34" s="47">
        <f>'South Florida '!$G26</f>
        <v>0</v>
      </c>
      <c r="L34" s="47">
        <f>'South Florida '!$G27</f>
        <v>0</v>
      </c>
      <c r="M34" s="47">
        <f>'South Florida '!$G28</f>
        <v>38078.980000000003</v>
      </c>
      <c r="N34" s="47">
        <f>'South Florida '!$G29</f>
        <v>8301.81</v>
      </c>
      <c r="O34" s="47">
        <f>'South Florida '!$G30</f>
        <v>41117.19</v>
      </c>
      <c r="P34" s="82">
        <f>'South Florida '!$G31</f>
        <v>0</v>
      </c>
      <c r="Q34" s="85">
        <f t="shared" si="1"/>
        <v>87497.98000000001</v>
      </c>
    </row>
    <row r="35" spans="1:17" ht="15.95" customHeight="1">
      <c r="A35" s="43" t="s">
        <v>136</v>
      </c>
      <c r="B35" s="47">
        <f>Tallahassee!$G12</f>
        <v>8442.74</v>
      </c>
      <c r="C35" s="47">
        <f>Tallahassee!$G13</f>
        <v>99901.41</v>
      </c>
      <c r="D35" s="47">
        <f>Tallahassee!$G14</f>
        <v>81241.63</v>
      </c>
      <c r="E35" s="47">
        <f>Tallahassee!$G15</f>
        <v>0</v>
      </c>
      <c r="F35" s="47">
        <f>Tallahassee!$G16</f>
        <v>1473081.2000000002</v>
      </c>
      <c r="G35" s="82">
        <f>Tallahassee!$G17</f>
        <v>7276.44</v>
      </c>
      <c r="H35" s="85">
        <f t="shared" si="0"/>
        <v>1669943.4200000002</v>
      </c>
      <c r="I35" s="5"/>
      <c r="J35" s="43" t="s">
        <v>136</v>
      </c>
      <c r="K35" s="47">
        <f>Tallahassee!$G26</f>
        <v>0</v>
      </c>
      <c r="L35" s="47">
        <f>Tallahassee!$G27</f>
        <v>0</v>
      </c>
      <c r="M35" s="47">
        <f>Tallahassee!$G28</f>
        <v>0</v>
      </c>
      <c r="N35" s="47">
        <f>Tallahassee!$G29</f>
        <v>0</v>
      </c>
      <c r="O35" s="47">
        <f>Tallahassee!$G30</f>
        <v>0</v>
      </c>
      <c r="P35" s="82">
        <f>Tallahassee!$G31</f>
        <v>0</v>
      </c>
      <c r="Q35" s="85">
        <f t="shared" si="1"/>
        <v>0</v>
      </c>
    </row>
    <row r="36" spans="1:17" ht="15.95" customHeight="1" thickBot="1">
      <c r="A36" s="48" t="s">
        <v>137</v>
      </c>
      <c r="B36" s="49">
        <f>Valencia!$G12</f>
        <v>596779.55000000005</v>
      </c>
      <c r="C36" s="49">
        <f>Valencia!$G13</f>
        <v>276325.37</v>
      </c>
      <c r="D36" s="49">
        <f>Valencia!$G14</f>
        <v>19640.830000000002</v>
      </c>
      <c r="E36" s="49">
        <f>Valencia!$G15</f>
        <v>0</v>
      </c>
      <c r="F36" s="49">
        <f>Valencia!$G16</f>
        <v>516499.04</v>
      </c>
      <c r="G36" s="83">
        <f>Valencia!$G17</f>
        <v>6303.78</v>
      </c>
      <c r="H36" s="85">
        <f t="shared" si="0"/>
        <v>1415548.57</v>
      </c>
      <c r="I36" s="5"/>
      <c r="J36" s="48" t="s">
        <v>137</v>
      </c>
      <c r="K36" s="49">
        <f>Valencia!$G26</f>
        <v>0</v>
      </c>
      <c r="L36" s="49">
        <f>Valencia!$G27</f>
        <v>0</v>
      </c>
      <c r="M36" s="49">
        <f>Valencia!$G28</f>
        <v>0</v>
      </c>
      <c r="N36" s="49">
        <f>Valencia!$G29</f>
        <v>0</v>
      </c>
      <c r="O36" s="49">
        <f>Valencia!$G30</f>
        <v>0</v>
      </c>
      <c r="P36" s="83">
        <f>Valencia!$G31</f>
        <v>0</v>
      </c>
      <c r="Q36" s="85">
        <f t="shared" si="1"/>
        <v>0</v>
      </c>
    </row>
    <row r="37" spans="1:17" ht="21.95" customHeight="1" thickBot="1">
      <c r="A37" s="101" t="s">
        <v>87</v>
      </c>
      <c r="B37" s="62">
        <f>SUM(B9:B36)</f>
        <v>6218589.46</v>
      </c>
      <c r="C37" s="62">
        <f t="shared" ref="C37:H37" si="2">SUM(C9:C36)</f>
        <v>13424489.030000001</v>
      </c>
      <c r="D37" s="62">
        <f t="shared" si="2"/>
        <v>3210359.05</v>
      </c>
      <c r="E37" s="62">
        <f t="shared" si="2"/>
        <v>327031.5</v>
      </c>
      <c r="F37" s="62">
        <f t="shared" si="2"/>
        <v>22290287.73</v>
      </c>
      <c r="G37" s="62">
        <f t="shared" si="2"/>
        <v>323182.77000000008</v>
      </c>
      <c r="H37" s="62">
        <f t="shared" si="2"/>
        <v>45793939.539999999</v>
      </c>
      <c r="J37" s="101" t="s">
        <v>87</v>
      </c>
      <c r="K37" s="62">
        <f>SUM(K9:K36)</f>
        <v>265374.71999999997</v>
      </c>
      <c r="L37" s="62">
        <f t="shared" ref="L37:Q37" si="3">SUM(L9:L36)</f>
        <v>551266.79</v>
      </c>
      <c r="M37" s="62">
        <f t="shared" si="3"/>
        <v>565745.67000000004</v>
      </c>
      <c r="N37" s="62">
        <f t="shared" si="3"/>
        <v>82943.77</v>
      </c>
      <c r="O37" s="62">
        <f t="shared" si="3"/>
        <v>7820679.7399999984</v>
      </c>
      <c r="P37" s="62">
        <f t="shared" si="3"/>
        <v>38099.54</v>
      </c>
      <c r="Q37" s="62">
        <f t="shared" si="3"/>
        <v>9324110.2300000004</v>
      </c>
    </row>
    <row r="39" spans="1:17">
      <c r="H39" s="31"/>
    </row>
  </sheetData>
  <printOptions horizontalCentered="1"/>
  <pageMargins left="0.75" right="0.75" top="1" bottom="1" header="0.3" footer="0.55000000000000004"/>
  <pageSetup scale="63" fitToWidth="0" orientation="landscape" r:id="rId1"/>
  <headerFooter>
    <oddFooter>&amp;L&amp;Z&amp;F</oddFoot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37" sqref="A37"/>
    </sheetView>
  </sheetViews>
  <sheetFormatPr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7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9.14062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9.140625" style="119"/>
  </cols>
  <sheetData>
    <row r="1" spans="1:13" ht="18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8" customHeight="1">
      <c r="A2" s="223" t="s">
        <v>62</v>
      </c>
      <c r="B2" s="223"/>
      <c r="C2" s="223"/>
      <c r="D2" s="223"/>
      <c r="E2" s="223"/>
      <c r="F2" s="223"/>
      <c r="G2" s="223"/>
      <c r="H2" s="116"/>
      <c r="I2" s="116"/>
    </row>
    <row r="3" spans="1:13" ht="18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66</v>
      </c>
      <c r="B5" s="224" t="s">
        <v>112</v>
      </c>
      <c r="C5" s="224"/>
      <c r="D5" s="224"/>
      <c r="E5" s="224"/>
      <c r="F5" s="224"/>
      <c r="G5" s="211"/>
      <c r="H5" s="116"/>
      <c r="I5" s="116"/>
    </row>
    <row r="6" spans="1:13" ht="15" customHeight="1">
      <c r="B6" s="117"/>
      <c r="C6" s="118"/>
      <c r="D6" s="117"/>
      <c r="E6" s="117"/>
      <c r="F6" s="117"/>
      <c r="G6" s="117"/>
      <c r="H6" s="116"/>
      <c r="I6" s="116"/>
    </row>
    <row r="7" spans="1:13" ht="1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20.25" customHeight="1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8" customHeight="1">
      <c r="A10" s="136" t="s">
        <v>61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7.100000000000001" customHeight="1">
      <c r="A11" s="159" t="s">
        <v>0</v>
      </c>
      <c r="B11" s="128"/>
      <c r="C11" s="127"/>
      <c r="D11" s="125"/>
      <c r="E11" s="125"/>
      <c r="F11" s="131"/>
      <c r="G11" s="128"/>
      <c r="H11" s="4"/>
    </row>
    <row r="12" spans="1:13" ht="16.5" customHeight="1">
      <c r="A12" s="137" t="s">
        <v>1</v>
      </c>
      <c r="B12" s="145" t="s">
        <v>6</v>
      </c>
      <c r="C12" s="140">
        <v>0</v>
      </c>
      <c r="D12" s="140">
        <v>0</v>
      </c>
      <c r="E12" s="140">
        <v>0</v>
      </c>
      <c r="F12" s="140">
        <v>850</v>
      </c>
      <c r="G12" s="153">
        <f t="shared" ref="G12:G17" si="0">SUM(C12:F12)</f>
        <v>850</v>
      </c>
      <c r="H12" s="4"/>
      <c r="L12" s="17"/>
      <c r="M12" s="17"/>
    </row>
    <row r="13" spans="1:13" ht="17.100000000000001" customHeight="1">
      <c r="A13" s="137" t="s">
        <v>2</v>
      </c>
      <c r="B13" s="145" t="s">
        <v>7</v>
      </c>
      <c r="C13" s="140">
        <v>0</v>
      </c>
      <c r="D13" s="140">
        <v>0</v>
      </c>
      <c r="E13" s="140">
        <v>0</v>
      </c>
      <c r="F13" s="140">
        <v>0</v>
      </c>
      <c r="G13" s="153">
        <f t="shared" si="0"/>
        <v>0</v>
      </c>
      <c r="H13" s="4"/>
      <c r="L13" s="17"/>
      <c r="M13" s="17"/>
    </row>
    <row r="14" spans="1:13" ht="17.100000000000001" customHeight="1">
      <c r="A14" s="137" t="s">
        <v>3</v>
      </c>
      <c r="B14" s="145" t="s">
        <v>8</v>
      </c>
      <c r="C14" s="140">
        <v>0</v>
      </c>
      <c r="D14" s="140">
        <v>92675</v>
      </c>
      <c r="E14" s="140">
        <v>268159</v>
      </c>
      <c r="F14" s="140">
        <v>1710553</v>
      </c>
      <c r="G14" s="153">
        <f t="shared" si="0"/>
        <v>2071387</v>
      </c>
      <c r="H14" s="122"/>
      <c r="L14" s="17"/>
      <c r="M14" s="17"/>
    </row>
    <row r="15" spans="1:13" ht="17.100000000000001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20350</v>
      </c>
      <c r="F15" s="140">
        <v>219836</v>
      </c>
      <c r="G15" s="153">
        <f t="shared" si="0"/>
        <v>240186</v>
      </c>
      <c r="H15" s="122"/>
      <c r="L15" s="17"/>
      <c r="M15" s="17"/>
    </row>
    <row r="16" spans="1:13" ht="17.100000000000001" customHeight="1">
      <c r="A16" s="137" t="s">
        <v>5</v>
      </c>
      <c r="B16" s="145" t="s">
        <v>10</v>
      </c>
      <c r="C16" s="140">
        <v>50160</v>
      </c>
      <c r="D16" s="140"/>
      <c r="E16" s="140">
        <v>11326</v>
      </c>
      <c r="F16" s="140">
        <v>105267</v>
      </c>
      <c r="G16" s="153">
        <f t="shared" si="0"/>
        <v>166753</v>
      </c>
      <c r="H16" s="122"/>
      <c r="I16" s="6"/>
      <c r="L16" s="17"/>
      <c r="M16" s="17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0</v>
      </c>
      <c r="G17" s="154">
        <f t="shared" si="0"/>
        <v>0</v>
      </c>
      <c r="H17" s="122"/>
      <c r="I17" s="6"/>
      <c r="J17" s="6"/>
    </row>
    <row r="18" spans="1:17" s="16" customFormat="1" ht="18.75" customHeight="1" thickBot="1">
      <c r="A18" s="160" t="s">
        <v>14</v>
      </c>
      <c r="B18" s="129"/>
      <c r="C18" s="161">
        <f>SUM(C12:C17)</f>
        <v>50160</v>
      </c>
      <c r="D18" s="162">
        <f>SUM(D12:D17)</f>
        <v>92675</v>
      </c>
      <c r="E18" s="162">
        <f>SUM(E12:E17)</f>
        <v>299835</v>
      </c>
      <c r="F18" s="163">
        <f>SUM(F12:F17)</f>
        <v>2036506</v>
      </c>
      <c r="G18" s="132">
        <f>SUM(G12:G17)</f>
        <v>2479176</v>
      </c>
      <c r="H18" s="15"/>
      <c r="L18" s="18"/>
    </row>
    <row r="19" spans="1:17" ht="15" customHeight="1">
      <c r="A19" s="1" t="s">
        <v>11</v>
      </c>
      <c r="B19" s="122"/>
      <c r="C19" s="4"/>
      <c r="D19" s="4"/>
      <c r="E19" s="4"/>
      <c r="F19" s="4"/>
      <c r="G19" s="4"/>
      <c r="H19" s="122"/>
      <c r="L19" s="17"/>
    </row>
    <row r="20" spans="1:17" ht="15" customHeight="1">
      <c r="A20" s="1"/>
      <c r="B20" s="122"/>
      <c r="C20" s="4"/>
      <c r="D20" s="4"/>
      <c r="E20" s="4"/>
      <c r="F20" s="4"/>
      <c r="G20" s="4"/>
      <c r="H20" s="122"/>
      <c r="L20" s="17"/>
    </row>
    <row r="21" spans="1:17" ht="15" customHeight="1">
      <c r="B21" s="4"/>
      <c r="C21" s="4"/>
      <c r="D21" s="4"/>
      <c r="E21" s="4"/>
      <c r="F21" s="4"/>
      <c r="G21" s="4"/>
      <c r="H21" s="122"/>
      <c r="L21" s="17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L22" s="17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61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7.100000000000001" customHeight="1">
      <c r="A25" s="165" t="s">
        <v>65</v>
      </c>
      <c r="B25" s="166"/>
      <c r="C25" s="167"/>
      <c r="D25" s="126"/>
      <c r="E25" s="126"/>
      <c r="F25" s="168"/>
      <c r="G25" s="166"/>
      <c r="H25" s="120"/>
      <c r="I25" s="120"/>
      <c r="J25" s="120"/>
      <c r="L25" s="18"/>
      <c r="M25" s="18"/>
      <c r="N25" s="18"/>
      <c r="O25" s="18"/>
      <c r="P25" s="18"/>
      <c r="Q25" s="18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884</v>
      </c>
      <c r="G26" s="153">
        <f t="shared" ref="G26:G31" si="1">SUM(C26:F26)</f>
        <v>884</v>
      </c>
      <c r="H26" s="120"/>
      <c r="I26" s="120"/>
      <c r="J26" s="120"/>
      <c r="L26" s="18"/>
      <c r="M26" s="18"/>
      <c r="N26" s="18"/>
      <c r="O26" s="18"/>
      <c r="P26" s="18"/>
      <c r="Q26" s="18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18954</v>
      </c>
      <c r="G27" s="153">
        <f t="shared" si="1"/>
        <v>18954</v>
      </c>
      <c r="H27" s="120"/>
      <c r="I27" s="120"/>
      <c r="J27" s="120"/>
      <c r="L27" s="18"/>
      <c r="M27" s="18"/>
      <c r="N27" s="18"/>
      <c r="O27" s="18"/>
      <c r="P27" s="18"/>
      <c r="Q27" s="18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90297</v>
      </c>
      <c r="G28" s="153">
        <f t="shared" si="1"/>
        <v>90297</v>
      </c>
      <c r="H28" s="120"/>
      <c r="I28" s="120"/>
      <c r="J28" s="120"/>
      <c r="L28" s="18"/>
      <c r="M28" s="18"/>
      <c r="N28" s="18"/>
      <c r="O28" s="18"/>
      <c r="P28" s="18"/>
      <c r="Q28" s="18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3">
        <f t="shared" si="1"/>
        <v>0</v>
      </c>
      <c r="H29" s="120"/>
      <c r="I29" s="120"/>
      <c r="J29" s="120"/>
      <c r="L29" s="18"/>
      <c r="M29" s="18"/>
      <c r="N29" s="18"/>
      <c r="O29" s="18"/>
      <c r="P29" s="18"/>
      <c r="Q29" s="18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171244</v>
      </c>
      <c r="F30" s="140">
        <v>105681</v>
      </c>
      <c r="G30" s="153">
        <f t="shared" si="1"/>
        <v>276925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4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171244</v>
      </c>
      <c r="F32" s="171">
        <f>SUM(F26:F31)</f>
        <v>215816</v>
      </c>
      <c r="G32" s="172">
        <f>SUM(G26:G31)</f>
        <v>387060</v>
      </c>
      <c r="H32" s="120"/>
      <c r="I32" s="120"/>
      <c r="J32" s="120"/>
    </row>
    <row r="33" spans="1:10" ht="15" customHeight="1">
      <c r="H33" s="120"/>
      <c r="J33" s="120"/>
    </row>
    <row r="34" spans="1:10" ht="15" customHeight="1">
      <c r="A34" s="5" t="s">
        <v>111</v>
      </c>
      <c r="H34" s="120"/>
      <c r="J34" s="120"/>
    </row>
    <row r="35" spans="1:10" ht="15" customHeight="1">
      <c r="A35" s="14"/>
      <c r="H35" s="120"/>
      <c r="J35" s="120"/>
    </row>
    <row r="36" spans="1:10" ht="15" customHeight="1">
      <c r="A36" s="7" t="s">
        <v>19</v>
      </c>
    </row>
    <row r="37" spans="1:10" ht="15" customHeight="1">
      <c r="A37" s="8" t="s">
        <v>18</v>
      </c>
    </row>
    <row r="38" spans="1:10" ht="15" customHeight="1"/>
    <row r="39" spans="1:10" ht="15" customHeight="1">
      <c r="A39" s="7" t="s">
        <v>12</v>
      </c>
    </row>
    <row r="40" spans="1:10" ht="15" customHeight="1"/>
    <row r="41" spans="1:10" ht="15" customHeight="1"/>
    <row r="42" spans="1:10" ht="15" customHeight="1"/>
    <row r="43" spans="1:10" ht="16.5" customHeight="1"/>
    <row r="85" spans="1:1" ht="15" hidden="1" customHeight="1">
      <c r="A85" s="5" t="s">
        <v>64</v>
      </c>
    </row>
    <row r="86" spans="1:1" ht="20.100000000000001" hidden="1" customHeight="1">
      <c r="A86" s="11" t="s">
        <v>33</v>
      </c>
    </row>
    <row r="87" spans="1:1" ht="20.100000000000001" hidden="1" customHeight="1">
      <c r="A87" s="11" t="s">
        <v>34</v>
      </c>
    </row>
    <row r="88" spans="1:1" ht="20.100000000000001" hidden="1" customHeight="1">
      <c r="A88" s="11" t="s">
        <v>35</v>
      </c>
    </row>
    <row r="89" spans="1:1" ht="20.100000000000001" hidden="1" customHeight="1">
      <c r="A89" s="11" t="s">
        <v>36</v>
      </c>
    </row>
    <row r="90" spans="1:1" ht="20.100000000000001" hidden="1" customHeight="1">
      <c r="A90" s="11" t="s">
        <v>37</v>
      </c>
    </row>
    <row r="91" spans="1:1" ht="20.100000000000001" hidden="1" customHeight="1">
      <c r="A91" s="11" t="s">
        <v>38</v>
      </c>
    </row>
    <row r="92" spans="1:1" ht="20.100000000000001" hidden="1" customHeight="1">
      <c r="A92" s="11" t="s">
        <v>39</v>
      </c>
    </row>
    <row r="93" spans="1:1" ht="20.100000000000001" hidden="1" customHeight="1">
      <c r="A93" s="11" t="s">
        <v>40</v>
      </c>
    </row>
    <row r="94" spans="1:1" ht="20.100000000000001" hidden="1" customHeight="1">
      <c r="A94" s="11" t="s">
        <v>41</v>
      </c>
    </row>
    <row r="95" spans="1:1" ht="20.100000000000001" hidden="1" customHeight="1">
      <c r="A95" s="11" t="s">
        <v>42</v>
      </c>
    </row>
    <row r="96" spans="1:1" ht="20.100000000000001" hidden="1" customHeight="1">
      <c r="A96" s="11" t="s">
        <v>43</v>
      </c>
    </row>
    <row r="97" spans="1:1" ht="20.100000000000001" hidden="1" customHeight="1">
      <c r="A97" s="11" t="s">
        <v>44</v>
      </c>
    </row>
    <row r="98" spans="1:1" ht="20.100000000000001" hidden="1" customHeight="1">
      <c r="A98" s="11" t="s">
        <v>45</v>
      </c>
    </row>
    <row r="99" spans="1:1" ht="20.100000000000001" hidden="1" customHeight="1">
      <c r="A99" s="11" t="s">
        <v>46</v>
      </c>
    </row>
    <row r="100" spans="1:1" ht="20.100000000000001" hidden="1" customHeight="1">
      <c r="A100" s="11" t="s">
        <v>47</v>
      </c>
    </row>
    <row r="101" spans="1:1" ht="20.100000000000001" hidden="1" customHeight="1">
      <c r="A101" s="11" t="s">
        <v>48</v>
      </c>
    </row>
    <row r="102" spans="1:1" ht="20.100000000000001" hidden="1" customHeight="1">
      <c r="A102" s="11" t="s">
        <v>49</v>
      </c>
    </row>
    <row r="103" spans="1:1" ht="20.100000000000001" hidden="1" customHeight="1">
      <c r="A103" s="11" t="s">
        <v>50</v>
      </c>
    </row>
    <row r="104" spans="1:1" ht="20.100000000000001" hidden="1" customHeight="1">
      <c r="A104" s="11" t="s">
        <v>51</v>
      </c>
    </row>
    <row r="105" spans="1:1" ht="20.100000000000001" hidden="1" customHeight="1">
      <c r="A105" s="11" t="s">
        <v>52</v>
      </c>
    </row>
    <row r="106" spans="1:1" ht="20.100000000000001" hidden="1" customHeight="1">
      <c r="A106" s="11" t="s">
        <v>53</v>
      </c>
    </row>
    <row r="107" spans="1:1" ht="20.100000000000001" hidden="1" customHeight="1">
      <c r="A107" s="12" t="s">
        <v>54</v>
      </c>
    </row>
    <row r="108" spans="1:1" ht="20.100000000000001" hidden="1" customHeight="1">
      <c r="A108" s="12" t="s">
        <v>55</v>
      </c>
    </row>
    <row r="109" spans="1:1" ht="20.100000000000001" hidden="1" customHeight="1">
      <c r="A109" s="12" t="s">
        <v>56</v>
      </c>
    </row>
    <row r="110" spans="1:1" ht="20.100000000000001" hidden="1" customHeight="1">
      <c r="A110" s="12" t="s">
        <v>57</v>
      </c>
    </row>
    <row r="111" spans="1:1" ht="20.100000000000001" hidden="1" customHeight="1">
      <c r="A111" s="12" t="s">
        <v>58</v>
      </c>
    </row>
    <row r="112" spans="1:1" ht="20.100000000000001" hidden="1" customHeight="1">
      <c r="A112" s="12" t="s">
        <v>59</v>
      </c>
    </row>
    <row r="113" spans="1:1" ht="20.100000000000001" hidden="1" customHeight="1">
      <c r="A113" s="12" t="s">
        <v>60</v>
      </c>
    </row>
  </sheetData>
  <phoneticPr fontId="3" type="noConversion"/>
  <printOptions horizontalCentered="1"/>
  <pageMargins left="0.5" right="0.25" top="0.5" bottom="0.2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60" zoomScaleNormal="60" workbookViewId="0">
      <selection activeCell="A34" sqref="A34"/>
    </sheetView>
  </sheetViews>
  <sheetFormatPr defaultColWidth="8.85546875" defaultRowHeight="12.75"/>
  <cols>
    <col min="1" max="1" width="31.85546875" style="119" customWidth="1"/>
    <col min="2" max="2" width="10" style="119" customWidth="1"/>
    <col min="3" max="3" width="22.85546875" style="119" customWidth="1"/>
    <col min="4" max="4" width="24.85546875" style="119" customWidth="1"/>
    <col min="5" max="5" width="22.140625" style="119" customWidth="1"/>
    <col min="6" max="6" width="27.7109375" style="119" customWidth="1"/>
    <col min="7" max="7" width="20.28515625" style="119" customWidth="1"/>
    <col min="8" max="8" width="5.42578125" style="119" customWidth="1"/>
    <col min="9" max="9" width="1" style="119" customWidth="1"/>
    <col min="10" max="11" width="8.85546875" style="119"/>
    <col min="12" max="12" width="21.140625" style="119" customWidth="1"/>
    <col min="13" max="13" width="17.42578125" style="119" bestFit="1" customWidth="1"/>
    <col min="14" max="14" width="24.28515625" style="119" customWidth="1"/>
    <col min="15" max="15" width="24.5703125" style="119" customWidth="1"/>
    <col min="16" max="16" width="21.42578125" style="119" bestFit="1" customWidth="1"/>
    <col min="17" max="17" width="23.85546875" style="119" customWidth="1"/>
    <col min="18" max="16384" width="8.85546875" style="119"/>
  </cols>
  <sheetData>
    <row r="1" spans="1:13" ht="16.5" customHeight="1">
      <c r="A1" s="222" t="s">
        <v>17</v>
      </c>
      <c r="B1" s="222"/>
      <c r="C1" s="222"/>
      <c r="D1" s="222"/>
      <c r="E1" s="222"/>
      <c r="F1" s="222"/>
      <c r="G1" s="222"/>
    </row>
    <row r="2" spans="1:13" ht="16.5" customHeight="1">
      <c r="A2" s="223" t="s">
        <v>67</v>
      </c>
      <c r="B2" s="223"/>
      <c r="C2" s="223"/>
      <c r="D2" s="223"/>
      <c r="E2" s="223"/>
      <c r="F2" s="223"/>
      <c r="G2" s="223"/>
      <c r="H2" s="116"/>
      <c r="I2" s="116"/>
    </row>
    <row r="3" spans="1:13" ht="16.5" customHeight="1">
      <c r="A3" s="211" t="s">
        <v>115</v>
      </c>
      <c r="B3" s="211"/>
      <c r="C3" s="211"/>
      <c r="D3" s="211"/>
      <c r="E3" s="211"/>
      <c r="F3" s="211"/>
      <c r="G3" s="211"/>
      <c r="H3" s="116"/>
      <c r="I3" s="116"/>
    </row>
    <row r="4" spans="1:13" ht="16.5" customHeight="1">
      <c r="A4" s="211"/>
      <c r="B4" s="211"/>
      <c r="C4" s="211"/>
      <c r="D4" s="211"/>
      <c r="E4" s="211"/>
      <c r="F4" s="211"/>
      <c r="G4" s="211"/>
      <c r="H4" s="116"/>
      <c r="I4" s="116"/>
    </row>
    <row r="5" spans="1:13" ht="22.5" customHeight="1" thickBot="1">
      <c r="A5" s="211" t="s">
        <v>95</v>
      </c>
      <c r="B5" s="224" t="s">
        <v>34</v>
      </c>
      <c r="C5" s="224"/>
      <c r="D5" s="224"/>
      <c r="E5" s="224"/>
      <c r="F5" s="224"/>
      <c r="G5" s="211"/>
      <c r="H5" s="116"/>
      <c r="I5" s="116"/>
    </row>
    <row r="6" spans="1:13" ht="19.5" customHeight="1">
      <c r="A6" s="216"/>
      <c r="B6" s="225"/>
      <c r="C6" s="226"/>
      <c r="D6" s="225"/>
      <c r="E6" s="225"/>
      <c r="F6" s="225"/>
      <c r="G6" s="225"/>
      <c r="H6" s="116"/>
      <c r="I6" s="116"/>
    </row>
    <row r="7" spans="1:13" ht="19.5" customHeight="1">
      <c r="B7" s="117"/>
      <c r="C7" s="118"/>
      <c r="D7" s="117"/>
      <c r="E7" s="117"/>
      <c r="F7" s="117"/>
      <c r="G7" s="117"/>
      <c r="H7" s="116"/>
      <c r="I7" s="116"/>
    </row>
    <row r="8" spans="1:13" ht="18.75" thickBot="1">
      <c r="A8" s="198" t="s">
        <v>24</v>
      </c>
      <c r="B8" s="199"/>
      <c r="C8" s="199"/>
      <c r="D8" s="199"/>
      <c r="E8" s="199"/>
      <c r="F8" s="199"/>
      <c r="G8" s="200"/>
      <c r="H8" s="116"/>
      <c r="I8" s="116"/>
    </row>
    <row r="9" spans="1:13" ht="18.75" thickBot="1">
      <c r="A9" s="135"/>
      <c r="B9" s="130"/>
      <c r="C9" s="197" t="s">
        <v>114</v>
      </c>
      <c r="D9" s="197"/>
      <c r="E9" s="197"/>
      <c r="F9" s="197"/>
      <c r="G9" s="130"/>
      <c r="H9" s="116"/>
      <c r="I9" s="116"/>
    </row>
    <row r="10" spans="1:13" ht="72">
      <c r="A10" s="136" t="s">
        <v>68</v>
      </c>
      <c r="B10" s="144" t="s">
        <v>13</v>
      </c>
      <c r="C10" s="139" t="s">
        <v>20</v>
      </c>
      <c r="D10" s="123" t="s">
        <v>21</v>
      </c>
      <c r="E10" s="124" t="s">
        <v>22</v>
      </c>
      <c r="F10" s="152" t="s">
        <v>23</v>
      </c>
      <c r="G10" s="144" t="s">
        <v>26</v>
      </c>
      <c r="H10" s="2"/>
      <c r="I10" s="3"/>
    </row>
    <row r="11" spans="1:13" ht="16.5" customHeight="1">
      <c r="A11" s="159" t="s">
        <v>0</v>
      </c>
      <c r="B11" s="128"/>
      <c r="C11" s="127"/>
      <c r="D11" s="125"/>
      <c r="E11" s="125"/>
      <c r="F11" s="131"/>
      <c r="G11" s="128"/>
      <c r="H11" s="4"/>
    </row>
    <row r="12" spans="1:13" ht="16.5" customHeight="1">
      <c r="A12" s="137" t="s">
        <v>1</v>
      </c>
      <c r="B12" s="145" t="s">
        <v>6</v>
      </c>
      <c r="C12" s="140">
        <v>3487917.03</v>
      </c>
      <c r="D12" s="140">
        <v>44151.31</v>
      </c>
      <c r="E12" s="140">
        <v>236588.2</v>
      </c>
      <c r="F12" s="140">
        <v>15389.85</v>
      </c>
      <c r="G12" s="153">
        <f t="shared" ref="G12:G17" si="0">SUM(C12:F12)</f>
        <v>3784046.39</v>
      </c>
      <c r="H12" s="4"/>
      <c r="L12" s="17"/>
      <c r="M12" s="17"/>
    </row>
    <row r="13" spans="1:13" ht="16.5" customHeight="1">
      <c r="A13" s="137" t="s">
        <v>2</v>
      </c>
      <c r="B13" s="145" t="s">
        <v>7</v>
      </c>
      <c r="C13" s="140">
        <v>859952</v>
      </c>
      <c r="D13" s="140">
        <v>229567.31</v>
      </c>
      <c r="E13" s="140">
        <v>159270.95000000001</v>
      </c>
      <c r="F13" s="140">
        <v>49448.57</v>
      </c>
      <c r="G13" s="153">
        <f t="shared" si="0"/>
        <v>1298238.83</v>
      </c>
      <c r="H13" s="4"/>
      <c r="L13" s="17"/>
      <c r="M13" s="17"/>
    </row>
    <row r="14" spans="1:13" ht="16.5" customHeight="1">
      <c r="A14" s="137" t="s">
        <v>3</v>
      </c>
      <c r="B14" s="145" t="s">
        <v>8</v>
      </c>
      <c r="C14" s="140">
        <v>665835.19999999995</v>
      </c>
      <c r="D14" s="140">
        <v>0</v>
      </c>
      <c r="E14" s="140">
        <v>44128.9</v>
      </c>
      <c r="F14" s="140">
        <v>14551.88</v>
      </c>
      <c r="G14" s="153">
        <f t="shared" si="0"/>
        <v>724515.98</v>
      </c>
      <c r="H14" s="122"/>
      <c r="L14" s="17"/>
      <c r="M14" s="17"/>
    </row>
    <row r="15" spans="1:13" ht="16.5" customHeight="1">
      <c r="A15" s="137" t="s">
        <v>4</v>
      </c>
      <c r="B15" s="145" t="s">
        <v>9</v>
      </c>
      <c r="C15" s="140">
        <v>0</v>
      </c>
      <c r="D15" s="140">
        <v>0</v>
      </c>
      <c r="E15" s="140">
        <v>0</v>
      </c>
      <c r="F15" s="140">
        <v>0</v>
      </c>
      <c r="G15" s="153">
        <f t="shared" si="0"/>
        <v>0</v>
      </c>
      <c r="H15" s="122"/>
      <c r="L15" s="17"/>
      <c r="M15" s="17"/>
    </row>
    <row r="16" spans="1:13" ht="16.5" customHeight="1">
      <c r="A16" s="137" t="s">
        <v>5</v>
      </c>
      <c r="B16" s="145" t="s">
        <v>10</v>
      </c>
      <c r="C16" s="140">
        <v>1334883.01</v>
      </c>
      <c r="D16" s="140">
        <v>313537.5</v>
      </c>
      <c r="E16" s="140">
        <v>280874.75</v>
      </c>
      <c r="F16" s="140">
        <v>178248.68</v>
      </c>
      <c r="G16" s="153">
        <f t="shared" si="0"/>
        <v>2107543.94</v>
      </c>
      <c r="H16" s="122"/>
      <c r="I16" s="6"/>
      <c r="L16" s="17"/>
      <c r="M16" s="17"/>
    </row>
    <row r="17" spans="1:17" ht="17.100000000000001" customHeight="1" thickBot="1">
      <c r="A17" s="138" t="s">
        <v>15</v>
      </c>
      <c r="B17" s="146" t="s">
        <v>16</v>
      </c>
      <c r="C17" s="181">
        <v>0</v>
      </c>
      <c r="D17" s="182">
        <v>0</v>
      </c>
      <c r="E17" s="182">
        <v>0</v>
      </c>
      <c r="F17" s="182">
        <v>8428</v>
      </c>
      <c r="G17" s="154">
        <f t="shared" si="0"/>
        <v>8428</v>
      </c>
      <c r="H17" s="122"/>
      <c r="I17" s="6"/>
      <c r="J17" s="6"/>
    </row>
    <row r="18" spans="1:17" s="16" customFormat="1" ht="18.75" thickBot="1">
      <c r="A18" s="160" t="s">
        <v>14</v>
      </c>
      <c r="B18" s="129"/>
      <c r="C18" s="161">
        <f>SUM(C12:C17)</f>
        <v>6348587.2399999993</v>
      </c>
      <c r="D18" s="162">
        <f>SUM(D12:D17)</f>
        <v>587256.12</v>
      </c>
      <c r="E18" s="162">
        <f>SUM(E12:E17)</f>
        <v>720862.8</v>
      </c>
      <c r="F18" s="163">
        <f>SUM(F12:F17)</f>
        <v>266066.98</v>
      </c>
      <c r="G18" s="132">
        <f>SUM(G12:G17)</f>
        <v>7922773.1400000006</v>
      </c>
      <c r="H18" s="15"/>
      <c r="L18" s="18"/>
    </row>
    <row r="19" spans="1:17" ht="15" customHeight="1">
      <c r="A19" s="1" t="s">
        <v>11</v>
      </c>
      <c r="B19" s="122"/>
      <c r="C19" s="4"/>
      <c r="D19" s="4"/>
      <c r="E19" s="4"/>
      <c r="F19" s="4"/>
      <c r="G19" s="4"/>
      <c r="H19" s="122"/>
      <c r="L19" s="17"/>
    </row>
    <row r="20" spans="1:17" ht="15" customHeight="1">
      <c r="A20" s="1"/>
      <c r="B20" s="122"/>
      <c r="C20" s="4"/>
      <c r="D20" s="4"/>
      <c r="E20" s="4"/>
      <c r="F20" s="4"/>
      <c r="G20" s="4"/>
      <c r="H20" s="122"/>
      <c r="L20" s="17"/>
    </row>
    <row r="21" spans="1:17" ht="15" customHeight="1">
      <c r="B21" s="4"/>
      <c r="C21" s="4"/>
      <c r="D21" s="4"/>
      <c r="E21" s="4"/>
      <c r="F21" s="4"/>
      <c r="G21" s="4"/>
      <c r="H21" s="122"/>
      <c r="L21" s="17"/>
    </row>
    <row r="22" spans="1:17" ht="19.5" thickBot="1">
      <c r="A22" s="201" t="s">
        <v>63</v>
      </c>
      <c r="B22" s="202"/>
      <c r="C22" s="202"/>
      <c r="D22" s="202"/>
      <c r="E22" s="202"/>
      <c r="F22" s="202"/>
      <c r="G22" s="203"/>
      <c r="L22" s="17"/>
    </row>
    <row r="23" spans="1:17" ht="19.5" customHeight="1" thickBot="1">
      <c r="A23" s="135"/>
      <c r="B23" s="130"/>
      <c r="C23" s="197" t="s">
        <v>114</v>
      </c>
      <c r="D23" s="197"/>
      <c r="E23" s="197"/>
      <c r="F23" s="197"/>
      <c r="G23" s="130"/>
      <c r="H23" s="120"/>
      <c r="I23" s="120"/>
      <c r="J23" s="120"/>
      <c r="L23" s="121"/>
      <c r="N23" s="121"/>
    </row>
    <row r="24" spans="1:17" ht="78" customHeight="1">
      <c r="A24" s="136" t="s">
        <v>68</v>
      </c>
      <c r="B24" s="144" t="s">
        <v>13</v>
      </c>
      <c r="C24" s="139" t="s">
        <v>20</v>
      </c>
      <c r="D24" s="123" t="s">
        <v>21</v>
      </c>
      <c r="E24" s="124" t="s">
        <v>22</v>
      </c>
      <c r="F24" s="152" t="s">
        <v>23</v>
      </c>
      <c r="G24" s="144" t="s">
        <v>26</v>
      </c>
      <c r="H24" s="120"/>
      <c r="I24" s="120"/>
      <c r="J24" s="120"/>
    </row>
    <row r="25" spans="1:17" ht="18">
      <c r="A25" s="165" t="s">
        <v>0</v>
      </c>
      <c r="B25" s="166"/>
      <c r="C25" s="167"/>
      <c r="D25" s="126"/>
      <c r="E25" s="126"/>
      <c r="F25" s="168"/>
      <c r="G25" s="166"/>
      <c r="H25" s="120"/>
      <c r="I25" s="120"/>
      <c r="J25" s="120"/>
      <c r="L25" s="18"/>
      <c r="M25" s="18"/>
      <c r="N25" s="18"/>
      <c r="O25" s="18"/>
      <c r="P25" s="18"/>
      <c r="Q25" s="18"/>
    </row>
    <row r="26" spans="1:17" ht="17.100000000000001" customHeight="1">
      <c r="A26" s="147" t="s">
        <v>1</v>
      </c>
      <c r="B26" s="149" t="s">
        <v>27</v>
      </c>
      <c r="C26" s="142">
        <v>0</v>
      </c>
      <c r="D26" s="9">
        <v>0</v>
      </c>
      <c r="E26" s="140">
        <v>0</v>
      </c>
      <c r="F26" s="140">
        <v>0</v>
      </c>
      <c r="G26" s="153">
        <f t="shared" ref="G26:G31" si="1">SUM(C26:F26)</f>
        <v>0</v>
      </c>
      <c r="H26" s="120"/>
      <c r="I26" s="120"/>
      <c r="J26" s="120"/>
      <c r="L26" s="18"/>
      <c r="M26" s="18"/>
      <c r="N26" s="18"/>
      <c r="O26" s="18"/>
      <c r="P26" s="18"/>
      <c r="Q26" s="18"/>
    </row>
    <row r="27" spans="1:17" ht="17.100000000000001" customHeight="1">
      <c r="A27" s="147" t="s">
        <v>2</v>
      </c>
      <c r="B27" s="149" t="s">
        <v>28</v>
      </c>
      <c r="C27" s="142">
        <v>0</v>
      </c>
      <c r="D27" s="9">
        <v>0</v>
      </c>
      <c r="E27" s="140">
        <v>0</v>
      </c>
      <c r="F27" s="140">
        <v>0</v>
      </c>
      <c r="G27" s="153">
        <f t="shared" si="1"/>
        <v>0</v>
      </c>
      <c r="H27" s="120"/>
      <c r="I27" s="120"/>
      <c r="J27" s="120"/>
      <c r="L27" s="18"/>
      <c r="M27" s="18"/>
      <c r="N27" s="18"/>
      <c r="O27" s="18"/>
      <c r="P27" s="18"/>
      <c r="Q27" s="18"/>
    </row>
    <row r="28" spans="1:17" ht="17.100000000000001" customHeight="1">
      <c r="A28" s="147" t="s">
        <v>3</v>
      </c>
      <c r="B28" s="149" t="s">
        <v>29</v>
      </c>
      <c r="C28" s="142">
        <v>0</v>
      </c>
      <c r="D28" s="9">
        <v>0</v>
      </c>
      <c r="E28" s="140">
        <v>0</v>
      </c>
      <c r="F28" s="140">
        <v>0</v>
      </c>
      <c r="G28" s="153">
        <f t="shared" si="1"/>
        <v>0</v>
      </c>
      <c r="H28" s="120"/>
      <c r="I28" s="120"/>
      <c r="J28" s="120"/>
      <c r="L28" s="18"/>
      <c r="M28" s="18"/>
      <c r="N28" s="18"/>
      <c r="O28" s="18"/>
      <c r="P28" s="18"/>
      <c r="Q28" s="18"/>
    </row>
    <row r="29" spans="1:17" ht="17.100000000000001" customHeight="1">
      <c r="A29" s="147" t="s">
        <v>4</v>
      </c>
      <c r="B29" s="149" t="s">
        <v>30</v>
      </c>
      <c r="C29" s="142">
        <v>0</v>
      </c>
      <c r="D29" s="9">
        <v>0</v>
      </c>
      <c r="E29" s="140">
        <v>0</v>
      </c>
      <c r="F29" s="140">
        <v>0</v>
      </c>
      <c r="G29" s="153">
        <f t="shared" si="1"/>
        <v>0</v>
      </c>
      <c r="H29" s="120"/>
      <c r="I29" s="120"/>
      <c r="J29" s="120"/>
      <c r="L29" s="18"/>
      <c r="M29" s="18"/>
      <c r="N29" s="18"/>
      <c r="O29" s="18"/>
      <c r="P29" s="18"/>
      <c r="Q29" s="18"/>
    </row>
    <row r="30" spans="1:17" ht="17.100000000000001" customHeight="1">
      <c r="A30" s="147" t="s">
        <v>5</v>
      </c>
      <c r="B30" s="149" t="s">
        <v>32</v>
      </c>
      <c r="C30" s="142">
        <v>0</v>
      </c>
      <c r="D30" s="9">
        <v>0</v>
      </c>
      <c r="E30" s="140">
        <v>0</v>
      </c>
      <c r="F30" s="140">
        <v>0</v>
      </c>
      <c r="G30" s="153">
        <f t="shared" si="1"/>
        <v>0</v>
      </c>
      <c r="H30" s="120"/>
      <c r="I30" s="120"/>
      <c r="J30" s="120"/>
    </row>
    <row r="31" spans="1:17" ht="17.100000000000001" customHeight="1" thickBot="1">
      <c r="A31" s="148" t="s">
        <v>15</v>
      </c>
      <c r="B31" s="150" t="s">
        <v>31</v>
      </c>
      <c r="C31" s="143">
        <v>0</v>
      </c>
      <c r="D31" s="10">
        <v>0</v>
      </c>
      <c r="E31" s="141">
        <v>0</v>
      </c>
      <c r="F31" s="141">
        <v>0</v>
      </c>
      <c r="G31" s="154">
        <f t="shared" si="1"/>
        <v>0</v>
      </c>
      <c r="H31" s="120"/>
      <c r="I31" s="120"/>
      <c r="J31" s="120"/>
    </row>
    <row r="32" spans="1:17" ht="36.75" thickBot="1">
      <c r="A32" s="160" t="s">
        <v>25</v>
      </c>
      <c r="B32" s="164"/>
      <c r="C32" s="169">
        <f>SUM(C26:C31)</f>
        <v>0</v>
      </c>
      <c r="D32" s="170">
        <f>SUM(D26:D31)</f>
        <v>0</v>
      </c>
      <c r="E32" s="170">
        <f>SUM(E26:E31)</f>
        <v>0</v>
      </c>
      <c r="F32" s="171">
        <f>SUM(F26:F31)</f>
        <v>0</v>
      </c>
      <c r="G32" s="172">
        <f>SUM(G26:G31)</f>
        <v>0</v>
      </c>
      <c r="H32" s="120"/>
      <c r="I32" s="120"/>
      <c r="J32" s="120"/>
    </row>
    <row r="33" spans="1:10" ht="16.5" customHeight="1">
      <c r="H33" s="120"/>
      <c r="J33" s="120"/>
    </row>
    <row r="34" spans="1:10" ht="16.5" customHeight="1">
      <c r="A34" s="21" t="s">
        <v>111</v>
      </c>
      <c r="H34" s="120"/>
      <c r="J34" s="120"/>
    </row>
    <row r="35" spans="1:10" ht="16.5" customHeight="1">
      <c r="A35" s="14"/>
      <c r="H35" s="120"/>
      <c r="J35" s="120"/>
    </row>
    <row r="36" spans="1:10" ht="16.5" customHeight="1">
      <c r="A36" s="7" t="s">
        <v>19</v>
      </c>
    </row>
    <row r="37" spans="1:10" ht="16.5" customHeight="1">
      <c r="A37" s="8" t="s">
        <v>18</v>
      </c>
    </row>
    <row r="38" spans="1:10" ht="16.5" customHeight="1"/>
    <row r="39" spans="1:10" ht="16.5" customHeight="1">
      <c r="A39" s="7"/>
    </row>
    <row r="40" spans="1:10" ht="16.5" customHeight="1">
      <c r="A40" s="119" t="s">
        <v>12</v>
      </c>
    </row>
    <row r="41" spans="1:10" ht="16.5" customHeight="1"/>
    <row r="42" spans="1:10" ht="16.5" customHeight="1"/>
    <row r="43" spans="1:10" ht="16.5" customHeight="1"/>
    <row r="44" spans="1:10" ht="16.5" customHeight="1"/>
    <row r="45" spans="1:10" ht="16.5" customHeight="1"/>
    <row r="85" spans="1:1" ht="15" hidden="1" customHeight="1">
      <c r="A85" s="5"/>
    </row>
    <row r="86" spans="1:1" ht="15" hidden="1" customHeight="1">
      <c r="A86" s="11"/>
    </row>
    <row r="87" spans="1:1" ht="15" hidden="1" customHeight="1">
      <c r="A87" s="11"/>
    </row>
    <row r="88" spans="1:1" ht="15" hidden="1" customHeight="1">
      <c r="A88" s="11"/>
    </row>
    <row r="89" spans="1:1" ht="15" hidden="1" customHeight="1">
      <c r="A89" s="11"/>
    </row>
    <row r="90" spans="1:1" ht="15" hidden="1" customHeight="1">
      <c r="A90" s="11"/>
    </row>
    <row r="91" spans="1:1" ht="15" hidden="1" customHeight="1">
      <c r="A91" s="11"/>
    </row>
    <row r="92" spans="1:1" ht="15" hidden="1" customHeight="1">
      <c r="A92" s="11"/>
    </row>
    <row r="93" spans="1:1" ht="15" hidden="1" customHeight="1">
      <c r="A93" s="11"/>
    </row>
    <row r="94" spans="1:1" ht="15" hidden="1" customHeight="1">
      <c r="A94" s="11"/>
    </row>
    <row r="95" spans="1:1" ht="15" hidden="1" customHeight="1">
      <c r="A95" s="11"/>
    </row>
    <row r="96" spans="1:1" ht="15" hidden="1" customHeight="1">
      <c r="A96" s="11"/>
    </row>
    <row r="97" spans="1:1" ht="15" hidden="1" customHeight="1">
      <c r="A97" s="11"/>
    </row>
    <row r="98" spans="1:1" ht="15" hidden="1" customHeight="1">
      <c r="A98" s="11"/>
    </row>
    <row r="99" spans="1:1" ht="15" hidden="1" customHeight="1">
      <c r="A99" s="11"/>
    </row>
    <row r="100" spans="1:1" ht="15" hidden="1" customHeight="1">
      <c r="A100" s="11"/>
    </row>
    <row r="101" spans="1:1" ht="15" hidden="1" customHeight="1">
      <c r="A101" s="11"/>
    </row>
    <row r="102" spans="1:1" ht="15" hidden="1" customHeight="1">
      <c r="A102" s="11"/>
    </row>
    <row r="103" spans="1:1" ht="15" hidden="1" customHeight="1">
      <c r="A103" s="11"/>
    </row>
    <row r="104" spans="1:1" ht="15" hidden="1" customHeight="1">
      <c r="A104" s="11"/>
    </row>
    <row r="105" spans="1:1" ht="15" hidden="1" customHeight="1">
      <c r="A105" s="11"/>
    </row>
    <row r="106" spans="1:1" ht="15" hidden="1" customHeight="1">
      <c r="A106" s="11"/>
    </row>
    <row r="107" spans="1:1" ht="15" hidden="1" customHeight="1">
      <c r="A107" s="12"/>
    </row>
    <row r="108" spans="1:1" ht="15" hidden="1" customHeight="1">
      <c r="A108" s="12"/>
    </row>
    <row r="109" spans="1:1" ht="15" hidden="1" customHeight="1">
      <c r="A109" s="12"/>
    </row>
    <row r="110" spans="1:1" ht="15" hidden="1" customHeight="1">
      <c r="A110" s="12"/>
    </row>
    <row r="111" spans="1:1" ht="15" hidden="1" customHeight="1">
      <c r="A111" s="12"/>
    </row>
    <row r="112" spans="1:1" ht="15" hidden="1" customHeight="1">
      <c r="A112" s="12"/>
    </row>
    <row r="113" spans="1:1" ht="15" hidden="1" customHeight="1">
      <c r="A113" s="12"/>
    </row>
  </sheetData>
  <printOptions horizontalCentered="1"/>
  <pageMargins left="0.5" right="0.25" top="0.5" bottom="0.25" header="0.5" footer="0.25"/>
  <pageSetup scale="65" orientation="landscape" horizontalDpi="300" verticalDpi="3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System</vt:lpstr>
      <vt:lpstr>Construction</vt:lpstr>
      <vt:lpstr>Architectural</vt:lpstr>
      <vt:lpstr>Commodities</vt:lpstr>
      <vt:lpstr>Other Contractual</vt:lpstr>
      <vt:lpstr>Category Total</vt:lpstr>
      <vt:lpstr>MBE Annual Total</vt:lpstr>
      <vt:lpstr>Eastern Florida</vt:lpstr>
      <vt:lpstr>Broward</vt:lpstr>
      <vt:lpstr>Central Florida</vt:lpstr>
      <vt:lpstr>Chipola</vt:lpstr>
      <vt:lpstr>Daytona</vt:lpstr>
      <vt:lpstr>Florida Southwestern</vt:lpstr>
      <vt:lpstr>FSC Jacksonville</vt:lpstr>
      <vt:lpstr>Florida Keys</vt:lpstr>
      <vt:lpstr>Gulf Coast</vt:lpstr>
      <vt:lpstr>Hillsborough</vt:lpstr>
      <vt:lpstr>Indian River</vt:lpstr>
      <vt:lpstr>Florida Gateway</vt:lpstr>
      <vt:lpstr>Lake-Sumter</vt:lpstr>
      <vt:lpstr>State College of Florida</vt:lpstr>
      <vt:lpstr>Miami Dade</vt:lpstr>
      <vt:lpstr>North Florida</vt:lpstr>
      <vt:lpstr>Northwest Florida </vt:lpstr>
      <vt:lpstr>Palm Beach</vt:lpstr>
      <vt:lpstr>Pasco-Hernando</vt:lpstr>
      <vt:lpstr>Pensacola</vt:lpstr>
      <vt:lpstr>Polk </vt:lpstr>
      <vt:lpstr>Saint Johns River</vt:lpstr>
      <vt:lpstr>Saint Pete</vt:lpstr>
      <vt:lpstr>Santa Fe</vt:lpstr>
      <vt:lpstr>Seminole</vt:lpstr>
      <vt:lpstr>South Florida </vt:lpstr>
      <vt:lpstr>Tallahassee</vt:lpstr>
      <vt:lpstr>Valencia</vt:lpstr>
      <vt:lpstr>Architectural!Print_Area</vt:lpstr>
      <vt:lpstr>Broward!Print_Area</vt:lpstr>
      <vt:lpstr>'Category Total'!Print_Area</vt:lpstr>
      <vt:lpstr>'Central Florida'!Print_Area</vt:lpstr>
      <vt:lpstr>Chipola!Print_Area</vt:lpstr>
      <vt:lpstr>Commodities!Print_Area</vt:lpstr>
      <vt:lpstr>Construction!Print_Area</vt:lpstr>
      <vt:lpstr>Daytona!Print_Area</vt:lpstr>
      <vt:lpstr>'Eastern Florida'!Print_Area</vt:lpstr>
      <vt:lpstr>'Florida Gateway'!Print_Area</vt:lpstr>
      <vt:lpstr>'Florida Keys'!Print_Area</vt:lpstr>
      <vt:lpstr>'Florida Southwestern'!Print_Area</vt:lpstr>
      <vt:lpstr>'FSC Jacksonville'!Print_Area</vt:lpstr>
      <vt:lpstr>'Gulf Coast'!Print_Area</vt:lpstr>
      <vt:lpstr>Hillsborough!Print_Area</vt:lpstr>
      <vt:lpstr>'Indian River'!Print_Area</vt:lpstr>
      <vt:lpstr>'Lake-Sumter'!Print_Area</vt:lpstr>
      <vt:lpstr>'MBE Annual Total'!Print_Area</vt:lpstr>
      <vt:lpstr>'Miami Dade'!Print_Area</vt:lpstr>
      <vt:lpstr>'North Florida'!Print_Area</vt:lpstr>
      <vt:lpstr>'Northwest Florida '!Print_Area</vt:lpstr>
      <vt:lpstr>'Other Contractual'!Print_Area</vt:lpstr>
      <vt:lpstr>'Palm Beach'!Print_Area</vt:lpstr>
      <vt:lpstr>'Pasco-Hernando'!Print_Area</vt:lpstr>
      <vt:lpstr>Pensacola!Print_Area</vt:lpstr>
      <vt:lpstr>'Polk '!Print_Area</vt:lpstr>
      <vt:lpstr>'Saint Johns River'!Print_Area</vt:lpstr>
      <vt:lpstr>'Saint Pete'!Print_Area</vt:lpstr>
      <vt:lpstr>'Santa Fe'!Print_Area</vt:lpstr>
      <vt:lpstr>Seminole!Print_Area</vt:lpstr>
      <vt:lpstr>'South Florida '!Print_Area</vt:lpstr>
      <vt:lpstr>'State College of Florida'!Print_Area</vt:lpstr>
      <vt:lpstr>System!Print_Area</vt:lpstr>
      <vt:lpstr>Tallahassee!Print_Area</vt:lpstr>
      <vt:lpstr>Valencia!Print_Area</vt:lpstr>
    </vt:vector>
  </TitlesOfParts>
  <Company>FLDOE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elizabeth.maxwell</dc:creator>
  <cp:lastModifiedBy>Nieto, Eve</cp:lastModifiedBy>
  <cp:lastPrinted>2016-12-07T15:44:54Z</cp:lastPrinted>
  <dcterms:created xsi:type="dcterms:W3CDTF">2005-10-12T18:03:48Z</dcterms:created>
  <dcterms:modified xsi:type="dcterms:W3CDTF">2020-02-18T19:16:39Z</dcterms:modified>
</cp:coreProperties>
</file>