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floridadoe-my.sharepoint.com/personal/diana_lanot_fldoe_org/Documents/Staff Tasks/10-3-24/"/>
    </mc:Choice>
  </mc:AlternateContent>
  <xr:revisionPtr revIDLastSave="54" documentId="8_{01C0F431-53B5-4D6B-BCD4-D0EADC38ECE7}" xr6:coauthVersionLast="47" xr6:coauthVersionMax="47" xr10:uidLastSave="{BA475688-F9C3-4DD5-BAFE-7C5B703CDEAF}"/>
  <bookViews>
    <workbookView xWindow="28680" yWindow="30" windowWidth="29040" windowHeight="15720" activeTab="1" xr2:uid="{00000000-000D-0000-FFFF-FFFF00000000}"/>
  </bookViews>
  <sheets>
    <sheet name="Charter Cover Page" sheetId="4" r:id="rId1"/>
    <sheet name="Charter Plan" sheetId="1" r:id="rId2"/>
    <sheet name="Districts" sheetId="2" state="hidden" r:id="rId3"/>
  </sheets>
  <definedNames>
    <definedName name="_1._Complete_the_following_table">'Charter Cover Page'!$B$10</definedName>
    <definedName name="_1_complete">'Charter Cover Page'!$A$10</definedName>
    <definedName name="_2._Navigate_to_the__Charter_Plan__tab_of_this_workbook._Enter_data_where_indicated_by_colored_cells._Once_this_has_been_completed__review_the_error_report_in_Section_D_and_ensure_that_the_last_item_shows_a__Yes__before_moving_on.">'Charter Cover Page'!$B$24</definedName>
    <definedName name="_2_navigate">'Charter Cover Page'!$A$24</definedName>
    <definedName name="_2023_24_minimum_base_salary_for_teachers_as_defined_in_s._1012.01_2__a___F.S.__including_certified_prekindergarten_teachers_funded_in_the_2023_24_FEFP">'Charter Plan'!$C$27</definedName>
    <definedName name="_2024_2025_SALARY_INCREASE_ALLOCATION">'Charter Cover Page'!$B$2</definedName>
    <definedName name="_2024_25_Salary_Increase_Allocation">'Charter Cover Page'!$A$1</definedName>
    <definedName name="_2024_25_Salary_Increase_Allocation_Distribution_Plan_ready_to_submit?">'Charter Plan'!$C$40</definedName>
    <definedName name="_2024_Salary_Increase_Allocation">'Charter Plan'!$A$1</definedName>
    <definedName name="_3._Charter_schools_should_submit_their_distribution_plans_directly_to_their_sponsoring_school_district.">'Charter Cover Page'!$B$26</definedName>
    <definedName name="_3_compliance">'Charter Cover Page'!$A$26</definedName>
    <definedName name="_Charter_School_Name_">'Charter Plan'!$C$11</definedName>
    <definedName name="_DUE_OCTOBER_1__2024">'Charter Cover Page'!$B$4</definedName>
    <definedName name="_instruction_">'Charter Plan'!$A$6</definedName>
    <definedName name="_section_a">'Charter Plan'!$A$14</definedName>
    <definedName name="_section_b">'Charter Plan'!$A$20</definedName>
    <definedName name="_section_c">'Charter Plan'!$A$25</definedName>
    <definedName name="_section_d">'Charter Plan'!$A$36</definedName>
    <definedName name="Additional_funding_used_for_increases_to_the_minimum_base_in_the_current_year__do_not_include_these_expenses_below">'Charter Plan'!$C$18</definedName>
    <definedName name="Adjusted_minimum_base_salary_for_2024_25_for_teachers_as_defined_in_s._1012.01_2__a___F.S.__per_implementation_of_the_Salary_Increase_Allocation_and_any_additional_funding_sources_used">'Charter Plan'!$C$28</definedName>
    <definedName name="All_charter_schools_are_required_to_submit_this_template._Please_see_FAQ_Q21_regarding_receiving_the_growth_allocation_from_the_district._The_following_instructions_will_help_you_complete_this_requirement.">'Charter Cover Page'!$B$8</definedName>
    <definedName name="Boxes_with_this_color_indicate_that_data_should_be_entered._Do_not_modify_other_cells.">'Charter Plan'!$C$7</definedName>
    <definedName name="CHARTER_DISTRIBUTION_PLAN">'Charter Cover Page'!$B$3</definedName>
    <definedName name="CHARTER_DISTRIBUTION_PLAN_TEMPLATE">'Charter Plan'!$C$3</definedName>
    <definedName name="Charter_proportionate_share_of_the_Growth_Allocation">'Charter Plan'!$C$16</definedName>
    <definedName name="Charter_proportionate_share_of_the_Maintenance_Allocation">'Charter Plan'!$C$15</definedName>
    <definedName name="Charter_proportionate_share_of_the_Salary_Increase_Allocation_from_2024_25_FEFP_Conference_Calculation">'Charter Plan'!$C$17</definedName>
    <definedName name="Charter_School_Name">'Charter Cover Page'!$B$13</definedName>
    <definedName name="Charter_School_Number">'Charter Plan'!$C$10</definedName>
    <definedName name="Charter_School_Number__ex._1234">'Charter Cover Page'!$B$15</definedName>
    <definedName name="Contact_Email">'Charter Cover Page'!$B$20</definedName>
    <definedName name="Contact_Name">'Charter Cover Page'!$B$18</definedName>
    <definedName name="Contact_Phone">'Charter Cover Page'!$B$19</definedName>
    <definedName name="Data_entered_in_all_fields__if__No___verify_that_all_orange_boxes_contain_data__even_if_0">'Charter Plan'!$C$37</definedName>
    <definedName name="Does_this_file_represent_a_board_approved_plan?">'Charter Cover Page'!$B$22</definedName>
    <definedName name="DUE_OCTOBER_1__2024">'Charter Plan'!$C$4</definedName>
    <definedName name="Funds_available_for_the_maintenance_of_prior_year_Teacher_Salary_Increase_Allocation_increases">'Charter Plan'!$C$21</definedName>
    <definedName name="Funds_available_from_the_growth_allocation_and_remaining_maintenance_allocation__A2_B2">'Charter Plan'!$C$26</definedName>
    <definedName name="Funds_remaining_from_the_charter_s_share_of_the_2024_25_Maintenance_Allocation">'Charter Plan'!$C$23</definedName>
    <definedName name="Grouped_Charter_School_Numbers___Do_not_enter_names._Enter_school_numbers_only_and_separate_multiple_numbers_with_commas._Do_not_fill_this_box_in_if_this_plan_is_for_one_school_only.">'Charter Cover Page'!$B$16</definedName>
    <definedName name="Increase_in_the_minimum_base_salary_as_a_result_of_the_Salary_Increase_Allocation__Item_C4_minus_Item_C3">'Charter Plan'!$C$29</definedName>
    <definedName name="Instructions__Use_this_template_only_if_you_are_submitting_a_plan_for_a_charter_school._School_districts_should_use_the_district_specific_template._Complete_the_following_sections_in_order__then_review_the_error_report_at_the_end_of_the_survey._DO_NOT_mod">'Charter Plan'!$C$6</definedName>
    <definedName name="Salary_Increase_Allocation">'Charter Plan'!$C$2</definedName>
    <definedName name="SECTION_A___Allocation_Data">'Charter Plan'!$C$14</definedName>
    <definedName name="SECTION_B___Maintenance_Allocation__Used_to_maintain_the_salary_increases_provided_through_Salary_Increase_Allocation_in_previous_fiscal_years._If_the_cost_to_maintain_these_increases_is_greater_than_the_charter_s_Maintenance_Allocation__other_funding_sou">'Charter Plan'!$C$20</definedName>
    <definedName name="SECTION_C____Growth_Allocation__Used_to_either__a__increase_the_minimum_base_salary_reported_on_the_charter_school_s_performance_salary_schedule__as_defined_in_section_1012.22_1__c___F.S.__to_at_least__47_500_or_the_maximum_amount_achievable_based_on_the">'Charter Plan'!$C$25</definedName>
    <definedName name="Section_D___Error_Report__The_following_items_will_indicate_whether_there_is_an_error_with_the_data_entered_on_the_report_or__if_some_data_should_be_verified_for_accuracy._Do_not_submit_this_report_unless_item_D3_in_this_section_is_marked_YES.">'Charter Plan'!$C$36</definedName>
    <definedName name="Sponsoring_District_Name__choose_from_drop_down_menu">'Charter Cover Page'!$B$12</definedName>
    <definedName name="Sponsoring_District_Name__From_the_Charter_Plan_Tab">'Charter Plan'!$C$9</definedName>
    <definedName name="The_minimum_base_salary_is_greater_than_or_equal_to_the_previous_year__if__No___please_correct__as_the_minimum_base_cannot_be_lower_than_what_was_established_in_the_previous_year">'Charter Plan'!$C$38</definedName>
    <definedName name="This_file_is_a_template_to_assist_school_districts_with_providing_the_necessary_Salary_Increase_Allocation_information_to_the_department_to_comply_with_section_1011.62__Florida_Statutes._Please_review_the_Frequently_Asked_Questions_provided_with_the_depar">'Charter Cover Page'!$B$6</definedName>
    <definedName name="Total_cost_to_maintain_the_salary_increases_provided_through_the_Salary_Increase_Allocation_in_previous_years__enter_the_total_cost_here__even_if_it_exceeds_the_allocation">'Charter Plan'!$C$22</definedName>
    <definedName name="Total_dollar_amount_of_unused_funds___Item_C1_minus_Item_C5__C6_and_C7_._This_cell_should_be_zero.">'Charter Plan'!$C$33</definedName>
    <definedName name="Total_planned_expenditure_of_funds_used_to_increase_salaries_for_full_time_classroom_teachers_to_the_minimum_base_salary_listed_in_item_C3__if_applicable.__Example__One_teacher_receives__5_000_increase___two_teachers_receive__3_000_increase_each____11_000">'Charter Plan'!$C$30</definedName>
    <definedName name="Total_planned_expenditure_of_funds_used_to_provide_salary_increases_to_full_time_classroom_teachers_who_do_not_fall_under_item_C5.__Example__One_teacher_receives__4_000_increase___two_teachers_receive__1_000_increase_each____6_000">'Charter Plan'!$C$31</definedName>
    <definedName name="Total_planned_expenditures_of_funds_used_to_increase_full_time_instructional_personnel_as_defined_by_s._1012.01_2__b___d___F.S.__Example__One_staff_receives__5_000_increase___two_staff_receive__1_500_increase_each____8_000">'Charter Plan'!$C$32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37" i="1"/>
  <c r="D11" i="1" l="1"/>
  <c r="D10" i="1"/>
  <c r="D9" i="1"/>
  <c r="D29" i="1" l="1"/>
  <c r="D38" i="1" s="1"/>
  <c r="D40" i="1" s="1"/>
  <c r="D21" i="1"/>
  <c r="D23" i="1" s="1"/>
  <c r="D26" i="1" l="1"/>
  <c r="D33" i="1" s="1"/>
</calcChain>
</file>

<file path=xl/sharedStrings.xml><?xml version="1.0" encoding="utf-8"?>
<sst xmlns="http://schemas.openxmlformats.org/spreadsheetml/2006/main" count="144" uniqueCount="142">
  <si>
    <t xml:space="preserve">Boxes with this color indicate that data should be entered. Do not modify other cells. </t>
  </si>
  <si>
    <t>SECTION A - Allocation Data</t>
  </si>
  <si>
    <t>A1</t>
  </si>
  <si>
    <t>A2</t>
  </si>
  <si>
    <t>A3</t>
  </si>
  <si>
    <t>A4</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</si>
  <si>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</si>
  <si>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</si>
  <si>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</si>
  <si>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</si>
  <si>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</si>
  <si>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</si>
  <si>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</si>
  <si>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</si>
  <si>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</si>
  <si>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</si>
  <si>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</si>
  <si>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</si>
  <si>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</si>
  <si>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</si>
  <si>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</si>
  <si>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</si>
  <si>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</si>
  <si>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</si>
  <si>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</si>
  <si>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</si>
  <si>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</si>
  <si>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</si>
  <si>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</si>
  <si>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</si>
  <si>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</si>
  <si>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</si>
  <si>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</si>
  <si>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</si>
  <si>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</si>
  <si>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</si>
  <si>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</si>
  <si>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</si>
  <si>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</si>
  <si>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</si>
  <si>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</si>
  <si>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</si>
  <si>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</si>
  <si>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</si>
  <si>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</si>
  <si>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</si>
  <si>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</si>
  <si>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</si>
  <si>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</si>
  <si>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</si>
  <si>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</si>
  <si>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</si>
  <si>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</si>
  <si>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</si>
  <si>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</si>
  <si>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</si>
  <si>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</si>
  <si>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</si>
  <si>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</si>
  <si>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</si>
  <si>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</si>
  <si>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</si>
  <si>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</si>
  <si>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</si>
  <si>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</si>
  <si>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</si>
  <si>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</si>
  <si>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</si>
  <si>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</si>
  <si>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</si>
  <si>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</si>
  <si>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</si>
  <si>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</si>
  <si>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</si>
  <si>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</si>
  <si>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</si>
  <si>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FSU Lab - Broward</t>
  </si>
  <si>
    <t>FSU Lab - Leon</t>
  </si>
  <si>
    <t>UF Lab School</t>
  </si>
  <si>
    <t>Virtual School</t>
  </si>
  <si>
    <t>#</t>
  </si>
  <si>
    <t>TSIA</t>
  </si>
  <si>
    <t>B1</t>
  </si>
  <si>
    <t>B2</t>
  </si>
  <si>
    <t>B3</t>
  </si>
  <si>
    <t>C1</t>
  </si>
  <si>
    <t>C2</t>
  </si>
  <si>
    <t>C3</t>
  </si>
  <si>
    <t>C4</t>
  </si>
  <si>
    <t>C5</t>
  </si>
  <si>
    <t>C6</t>
  </si>
  <si>
    <t>C7</t>
  </si>
  <si>
    <t>1. Complete the following table:</t>
  </si>
  <si>
    <t>Contact Name:</t>
  </si>
  <si>
    <t>Contact Phone:</t>
  </si>
  <si>
    <t>Contact Email:</t>
  </si>
  <si>
    <t>SECOND</t>
  </si>
  <si>
    <t xml:space="preserve"> </t>
  </si>
  <si>
    <t>Does this file represent a board-approved plan?</t>
  </si>
  <si>
    <t>D1</t>
  </si>
  <si>
    <t>D2</t>
  </si>
  <si>
    <t>FSU Lab - Bay</t>
  </si>
  <si>
    <t>C8</t>
  </si>
  <si>
    <r>
      <rPr>
        <b/>
        <u/>
        <sz val="11"/>
        <color theme="1"/>
        <rFont val="Calibri"/>
        <family val="2"/>
        <scheme val="minor"/>
      </rPr>
      <t>Section D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D3 in this section is marked YES. </t>
    </r>
  </si>
  <si>
    <t>D3</t>
  </si>
  <si>
    <t>Sponsoring District Name (choose from drop-down menu)</t>
  </si>
  <si>
    <t>Charter School Name</t>
  </si>
  <si>
    <t>Charter School Number (ex. 1234)</t>
  </si>
  <si>
    <t>Grouped Charter School Numbers 
(Do not enter names. Enter school numbers only and separate multiple numbers with commas. Do not fill this box in if this plan is for one school only.)</t>
  </si>
  <si>
    <t>Sponsoring District Name (From the Charter Plan Tab)</t>
  </si>
  <si>
    <t>Charter School Number</t>
  </si>
  <si>
    <t xml:space="preserve">2. Navigate to the "Charter Plan" tab of this workbook. Enter data where indicated by colored cells. Once this has been completed, review the error report in Section D and ensure that the last item shows a "Yes" before moving on. </t>
  </si>
  <si>
    <t xml:space="preserve">3. Charter schools should submit their distribution plans directly to their sponsoring school district. </t>
  </si>
  <si>
    <t>CHARTER DISTRIBUTION PLAN</t>
  </si>
  <si>
    <t>CHARTER DISTRIBUTION PLAN TEMPLATE</t>
  </si>
  <si>
    <t>Total dollar amount of unused funds  (Item C1 minus Item C5, C6 and C7). This cell should be zero.</t>
  </si>
  <si>
    <r>
      <rPr>
        <b/>
        <u/>
        <sz val="11"/>
        <color theme="1"/>
        <rFont val="Calibri"/>
        <family val="2"/>
        <scheme val="minor"/>
      </rPr>
      <t>SECTION B - Maintenance Allocation</t>
    </r>
    <r>
      <rPr>
        <b/>
        <sz val="11"/>
        <color theme="1"/>
        <rFont val="Calibri"/>
        <family val="2"/>
        <scheme val="minor"/>
      </rPr>
      <t xml:space="preserve">: Used to maintain the salary increases provided through Salary Increase Allocation in previous fiscal years. If the cost to maintain these increases is greater than the charter's Maintenance Allocation, other funding sources must be used to cover this difference. If the cost to maintain these increases is less than the charter's Maintenance Allocation, the remaining funds will be combined with the charter's Growth Allocation. See FAQs Q1 through Q4.
</t>
    </r>
  </si>
  <si>
    <t xml:space="preserve">Total planned expenditure of funds used to increase salaries for full-time classroom teachers to the minimum base salary listed in item C3, if applicable.
(Example: One teacher receives $5,000 increase + two teachers receive $3,000 increase each = $11,000). </t>
  </si>
  <si>
    <t>All charter schools are required to submit this template. Please see FAQ Q21 regarding receiving the growth allocation from the district. The following instructions will help you complete this requirement.</t>
  </si>
  <si>
    <t xml:space="preserve">2024-25 SALARY INCREASE ALLOCATION </t>
  </si>
  <si>
    <t>DUE OCTOBER 1, 2024</t>
  </si>
  <si>
    <t>2024-25 SALARY INCREASE ALLOCATION</t>
  </si>
  <si>
    <t>2024-25 Salary Increase Allocation Distribution Plan ready to submit?</t>
  </si>
  <si>
    <t xml:space="preserve">This file is a template to assist school districts with providing the necessary Salary Increase Allocation information to the department to comply with section 1011.62, Florida Statutes. Please review the Frequently Asked Questions provided with the department's 2024-25 Salary Increase Allocation memorandum for additional information on the administration of these funds. </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</si>
  <si>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 plan for a charter school. School districts should use the district-specific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</si>
  <si>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Charter proportionate share of the Maintenance Allocation</t>
  </si>
  <si>
    <t>Charter proportionate share of the Growth Allocation</t>
  </si>
  <si>
    <t>Charter proportionate share of the Salary Increase Allocation from 2024-25 FEFP Conference Calculation</t>
  </si>
  <si>
    <t>Additional funding used for increases to the minimum base in the current year (do not include these expenses below)</t>
  </si>
  <si>
    <t>Funds remaining from the charter's share of the 2024-25 Maintenance Allocation</t>
  </si>
  <si>
    <t>Funds available for the maintenance of prior year Teacher Salary Increase Allocation increases</t>
  </si>
  <si>
    <t>Total cost to maintain the salary increases provided through the Salary Increase Allocation in previous years (enter the total cost here, even if it exceeds the allocation)</t>
  </si>
  <si>
    <r>
      <rPr>
        <b/>
        <u/>
        <sz val="11"/>
        <color theme="1"/>
        <rFont val="Calibri"/>
        <family val="2"/>
        <scheme val="minor"/>
      </rPr>
      <t>SECTION C -  Growth Allocation</t>
    </r>
    <r>
      <rPr>
        <b/>
        <sz val="11"/>
        <color theme="1"/>
        <rFont val="Calibri"/>
        <family val="2"/>
        <scheme val="minor"/>
      </rPr>
      <t xml:space="preserve">: Used to either (a) increase the minimum base salary reported on the charter school's performance salary schedule, as defined in section 1012.22(1)(c), F.S., to at least $47,500 or the maximum amount achievable based on the amount the 1.07 percent generates, and/or (b) provide salary increases to other full-time instructional personnel as defined in section 1012.01(2)(a)-(d), F.S. See FAQs Q5 through Q7.
</t>
    </r>
  </si>
  <si>
    <t>Funds available from the growth allocation and remaining maintenance allocation (A2+B2)</t>
  </si>
  <si>
    <t>2023-24 minimum base salary for teachers as defined in s. 1012.01(2)(a), F.S., including certified prekindergarten teachers funded in the 2023-24 FEFP</t>
  </si>
  <si>
    <t>Adjusted minimum base salary for 2024-25 for teachers as defined in s. 1012.01(2)(a), F.S., per implementation of the Salary Increase Allocation and any additional funding sources used</t>
  </si>
  <si>
    <t>Increase in the minimum base salary as a result of the Salary Increase Allocation (Item C4 minus Item C3)</t>
  </si>
  <si>
    <t>Total planned expenditure of funds used to provide salary increases to full-time classroom teachers who do not fall under item C5.
(Example: One teacher receives $4,000 increase + two teachers receive $1,000 increase each = $6,000)</t>
  </si>
  <si>
    <r>
      <t>Total planned expenditures of funds used to increase full-time instructional personnel as defined by s. 1012.01(2)(b)-(d), F.S</t>
    </r>
    <r>
      <rPr>
        <b/>
        <sz val="11"/>
        <color theme="1"/>
        <rFont val="Calibri"/>
        <family val="2"/>
        <scheme val="minor"/>
      </rPr>
      <t>.</t>
    </r>
    <r>
      <rPr>
        <sz val="11"/>
        <color theme="1"/>
        <rFont val="Calibri"/>
        <family val="2"/>
        <scheme val="minor"/>
      </rPr>
      <t xml:space="preserve">
(Example: One staff receives $5,000 increase + two staff receive $1,500 increase each = $8,000)</t>
    </r>
  </si>
  <si>
    <t>Data entered in all fields (if "No", verify that all orange boxes contain data, even if 0)</t>
  </si>
  <si>
    <t>The minimum base salary is greater than or equal to the previous year (if "No", please correct, as the minimum base cannot be lower than what was established in the previous year)</t>
  </si>
  <si>
    <t>TCC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</si>
</sst>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
  </numFmts>
  <fonts count="1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71">
    <xf numFmtId="0" fontId="0" fillId="0" borderId="0" xfId="0"/>
    <xf numFmtId="0" fontId="8" fillId="0" borderId="0" xfId="0" applyFont="1" applyAlignment="1">
      <alignment horizontal="center" vertical="center"/>
    </xf>
    <xf numFmtId="0" fontId="7" fillId="0" borderId="8" xfId="0" applyFont="1" applyBorder="1"/>
    <xf numFmtId="0" fontId="7" fillId="0" borderId="8" xfId="0" applyFont="1" applyBorder="1" applyAlignment="1">
      <alignment horizontal="center"/>
    </xf>
    <xf numFmtId="0" fontId="9" fillId="0" borderId="0" xfId="0" applyFont="1"/>
    <xf numFmtId="0" fontId="9" fillId="0" borderId="6" xfId="0" applyFont="1" applyBorder="1"/>
    <xf numFmtId="0" fontId="9" fillId="0" borderId="7" xfId="0" applyFont="1" applyBorder="1"/>
    <xf numFmtId="0" fontId="10" fillId="0" borderId="6" xfId="0" applyFont="1" applyBorder="1"/>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10" fillId="2" borderId="6" xfId="0" applyFont="1" applyFill="1" applyBorder="1"/>
    <xf numFmtId="0" fontId="9" fillId="2" borderId="7" xfId="0" applyFont="1" applyFill="1" applyBorder="1"/>
    <xf numFmtId="0" fontId="9" fillId="0" borderId="1" xfId="0" applyFont="1" applyBorder="1"/>
    <xf numFmtId="164" fontId="9" fillId="0" borderId="1" xfId="0" applyNumberFormat="1" applyFont="1" applyBorder="1" applyAlignment="1">
      <alignment horizontal="left"/>
    </xf>
    <xf numFmtId="0" fontId="8" fillId="0" borderId="0" xfId="0" applyFont="1"/>
    <xf numFmtId="165" fontId="9" fillId="0" borderId="0" xfId="0" applyNumberFormat="1" applyFont="1"/>
    <xf numFmtId="0" fontId="9" fillId="0" borderId="9" xfId="0" applyFont="1" applyBorder="1" applyAlignment="1">
      <alignment wrapText="1"/>
    </xf>
    <xf numFmtId="0" fontId="9" fillId="0" borderId="9" xfId="0" applyFont="1" applyBorder="1"/>
    <xf numFmtId="164" fontId="9" fillId="3" borderId="1" xfId="0" applyNumberFormat="1" applyFont="1" applyFill="1" applyBorder="1" applyAlignment="1" applyProtection="1">
      <alignment horizontal="left"/>
      <protection locked="0"/>
    </xf>
    <xf numFmtId="0" fontId="9" fillId="0" borderId="0" xfId="0" applyFont="1" applyAlignment="1">
      <alignment wrapText="1"/>
    </xf>
    <xf numFmtId="164" fontId="9" fillId="0" borderId="0" xfId="0" applyNumberFormat="1" applyFont="1" applyAlignment="1" applyProtection="1">
      <alignment horizontal="left"/>
      <protection locked="0"/>
    </xf>
    <xf numFmtId="0" fontId="0" fillId="0" borderId="1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0" fontId="7" fillId="0" borderId="0" xfId="0" applyFont="1" applyAlignment="1">
      <alignment horizontal="center"/>
    </xf>
    <xf numFmtId="0" fontId="0" fillId="0" borderId="0" xfId="0" applyAlignment="1" applyProtection="1">
      <alignment horizontal="left"/>
      <protection locked="0"/>
    </xf>
    <xf numFmtId="0" fontId="0" fillId="0" borderId="0" xfId="0" applyAlignment="1">
      <alignment horizontal="left" wrapText="1" indent="1"/>
    </xf>
    <xf numFmtId="0" fontId="6" fillId="0" borderId="1" xfId="0" applyFont="1" applyBorder="1" applyAlignment="1">
      <alignment horizontal="center"/>
    </xf>
    <xf numFmtId="0" fontId="10" fillId="0" borderId="2" xfId="0" applyFont="1" applyBorder="1"/>
    <xf numFmtId="0" fontId="5"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7" fillId="0" borderId="0" xfId="0" applyFont="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6" fillId="3" borderId="6" xfId="1" applyFill="1" applyBorder="1" applyAlignment="1" applyProtection="1">
      <alignment horizontal="left"/>
      <protection locked="0"/>
    </xf>
    <xf numFmtId="3" fontId="0" fillId="3" borderId="6" xfId="0" applyNumberFormat="1" applyFill="1" applyBorder="1" applyAlignment="1" applyProtection="1">
      <alignment horizontal="center"/>
      <protection locked="0"/>
    </xf>
    <xf numFmtId="0" fontId="0" fillId="3" borderId="7" xfId="0" applyFill="1" applyBorder="1" applyAlignment="1" applyProtection="1">
      <alignment horizontal="center"/>
      <protection locked="0"/>
    </xf>
    <xf numFmtId="0" fontId="7" fillId="0" borderId="2" xfId="0" applyFont="1" applyBorder="1" applyAlignment="1">
      <alignment horizontal="center"/>
    </xf>
    <xf numFmtId="0" fontId="7" fillId="0" borderId="12" xfId="0" applyFont="1" applyBorder="1" applyAlignment="1">
      <alignment horizontal="center"/>
    </xf>
    <xf numFmtId="0" fontId="7" fillId="0" borderId="3" xfId="0" applyFont="1" applyBorder="1" applyAlignment="1">
      <alignment horizontal="center"/>
    </xf>
    <xf numFmtId="0" fontId="7" fillId="0" borderId="10" xfId="0" applyFont="1" applyBorder="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center"/>
    </xf>
    <xf numFmtId="0" fontId="7" fillId="0" borderId="2" xfId="0" applyFont="1" applyBorder="1" applyAlignment="1">
      <alignment horizontal="left" wrapText="1"/>
    </xf>
    <xf numFmtId="0" fontId="7" fillId="0" borderId="1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8" xfId="0" applyFont="1" applyBorder="1" applyAlignment="1">
      <alignment horizontal="left" wrapText="1"/>
    </xf>
    <xf numFmtId="0" fontId="7" fillId="0" borderId="5" xfId="0" applyFont="1" applyBorder="1" applyAlignment="1">
      <alignment horizontal="left" wrapText="1"/>
    </xf>
    <xf numFmtId="0" fontId="6"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2" fillId="2" borderId="6" xfId="0" applyFont="1" applyFill="1" applyBorder="1" applyAlignment="1">
      <alignment horizontal="left" wrapText="1"/>
    </xf>
    <xf numFmtId="0" fontId="9" fillId="2" borderId="7"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4" xfId="0" applyFont="1" applyFill="1" applyBorder="1" applyAlignment="1">
      <alignment horizontal="center"/>
    </xf>
    <xf numFmtId="0" fontId="10" fillId="2" borderId="5" xfId="0" applyFont="1" applyFill="1" applyBorder="1" applyAlignment="1">
      <alignment horizontal="center"/>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6"/>
  <sheetViews>
    <sheetView showGridLines="0" workbookViewId="0">
      <selection activeCell="B2" sqref="B2:D2"/>
    </sheetView>
  </sheetViews>
  <sheetFormatPr defaultRowHeight="12.75" x14ac:dyDescent="0.2"/>
  <cols>
    <col min="2" max="2" width="51.28515625" customWidth="1"/>
    <col min="3" max="3" width="21.7109375" customWidth="1"/>
    <col min="4" max="4" width="37" customWidth="1"/>
  </cols>
  <sheetData>
    <row r="2" spans="2:8" x14ac:dyDescent="0.2">
      <c r="B2" s="42" t="s">
        <v>119</v>
      </c>
      <c r="C2" s="43"/>
      <c r="D2" s="44"/>
    </row>
    <row r="3" spans="2:8" x14ac:dyDescent="0.2">
      <c r="B3" s="45" t="s">
        <v>113</v>
      </c>
      <c r="C3" s="46"/>
      <c r="D3" s="47"/>
    </row>
    <row r="4" spans="2:8" x14ac:dyDescent="0.2">
      <c r="B4" s="48" t="s">
        <v>120</v>
      </c>
      <c r="C4" s="49"/>
      <c r="D4" s="50"/>
    </row>
    <row r="6" spans="2:8" ht="53.25" customHeight="1" x14ac:dyDescent="0.2">
      <c r="B6" s="51" t="s">
        <v>123</v>
      </c>
      <c r="C6" s="52"/>
      <c r="D6" s="53"/>
      <c r="H6" t="s">
        <v>97</v>
      </c>
    </row>
    <row r="7" spans="2:8" x14ac:dyDescent="0.2">
      <c r="B7" s="23"/>
      <c r="D7" s="24"/>
    </row>
    <row r="8" spans="2:8" ht="27" customHeight="1" x14ac:dyDescent="0.2">
      <c r="B8" s="54" t="s">
        <v>118</v>
      </c>
      <c r="C8" s="55"/>
      <c r="D8" s="56"/>
    </row>
    <row r="10" spans="2:8" x14ac:dyDescent="0.2">
      <c r="B10" s="36" t="s">
        <v>92</v>
      </c>
      <c r="C10" s="36"/>
      <c r="D10" s="36"/>
    </row>
    <row r="12" spans="2:8" x14ac:dyDescent="0.2">
      <c r="B12" s="25" t="s">
        <v>105</v>
      </c>
      <c r="C12" s="26"/>
    </row>
    <row r="13" spans="2:8" x14ac:dyDescent="0.2">
      <c r="B13" s="25" t="s">
        <v>106</v>
      </c>
      <c r="C13" s="37"/>
      <c r="D13" s="38"/>
    </row>
    <row r="14" spans="2:8" x14ac:dyDescent="0.2">
      <c r="B14" s="25"/>
    </row>
    <row r="15" spans="2:8" x14ac:dyDescent="0.2">
      <c r="B15" s="25" t="s">
        <v>107</v>
      </c>
      <c r="C15" s="26"/>
    </row>
    <row r="16" spans="2:8" ht="51" x14ac:dyDescent="0.2">
      <c r="B16" s="29" t="s">
        <v>108</v>
      </c>
      <c r="C16" s="40"/>
      <c r="D16" s="41"/>
    </row>
    <row r="17" spans="2:4" x14ac:dyDescent="0.2">
      <c r="B17" s="25"/>
    </row>
    <row r="18" spans="2:4" x14ac:dyDescent="0.2">
      <c r="B18" s="25" t="s">
        <v>93</v>
      </c>
      <c r="C18" s="37"/>
      <c r="D18" s="38"/>
    </row>
    <row r="19" spans="2:4" x14ac:dyDescent="0.2">
      <c r="B19" s="25" t="s">
        <v>94</v>
      </c>
      <c r="C19" s="37"/>
      <c r="D19" s="38"/>
    </row>
    <row r="20" spans="2:4" x14ac:dyDescent="0.2">
      <c r="B20" s="25" t="s">
        <v>95</v>
      </c>
      <c r="C20" s="39"/>
      <c r="D20" s="38"/>
    </row>
    <row r="21" spans="2:4" ht="17.25" customHeight="1" x14ac:dyDescent="0.2">
      <c r="B21" s="25"/>
      <c r="D21" s="28"/>
    </row>
    <row r="22" spans="2:4" x14ac:dyDescent="0.2">
      <c r="B22" s="25" t="s">
        <v>98</v>
      </c>
      <c r="C22" s="37"/>
      <c r="D22" s="38"/>
    </row>
    <row r="23" spans="2:4" x14ac:dyDescent="0.2">
      <c r="B23" s="25"/>
      <c r="C23" s="28"/>
      <c r="D23" s="28"/>
    </row>
    <row r="24" spans="2:4" ht="30" customHeight="1" x14ac:dyDescent="0.2">
      <c r="B24" s="36" t="s">
        <v>111</v>
      </c>
      <c r="C24" s="36"/>
      <c r="D24" s="36"/>
    </row>
    <row r="26" spans="2:4" ht="12.75" customHeight="1" x14ac:dyDescent="0.2">
      <c r="B26" s="36" t="s">
        <v>112</v>
      </c>
      <c r="C26" s="36"/>
      <c r="D26" s="36"/>
    </row>
  </sheetData>
  <sheetProtection selectLockedCells="1"/>
  <protectedRanges>
    <protectedRange algorithmName="SHA-512" hashValue="DSvXfRj9jfnEX3HEcfELQeq7hbIJ2RCeKYQ+sJSf9EPtMWQbqtZ4EC3DhXaJDKs2D85OzJeCOY80PZRKm6nnog==" saltValue="0o75YeVXEUC9VpBIrqIrqg==" spinCount="100000" sqref="C12 C18:C20 C23 C22" name="Entries"/>
    <protectedRange algorithmName="SHA-512" hashValue="2OcprOq+0xkRDRYvCSaVEJDLK7efo+4pfxwbKpNMqBvgj54lfz44I+n5ocp+ENKw5T8REKqtEUPLgnNmN0U11Q==" saltValue="F4CwMHngq2az8JSOj24/bA==" spinCount="100000" sqref="C13 C15:C16" name="Entries_1"/>
  </protectedRanges>
  <mergeCells count="14">
    <mergeCell ref="C13:D13"/>
    <mergeCell ref="C16:D16"/>
    <mergeCell ref="B10:D10"/>
    <mergeCell ref="B2:D2"/>
    <mergeCell ref="B3:D3"/>
    <mergeCell ref="B4:D4"/>
    <mergeCell ref="B6:D6"/>
    <mergeCell ref="B8:D8"/>
    <mergeCell ref="B26:D26"/>
    <mergeCell ref="B24:D24"/>
    <mergeCell ref="C22:D22"/>
    <mergeCell ref="C18:D18"/>
    <mergeCell ref="C19:D19"/>
    <mergeCell ref="C20:D20"/>
  </mergeCells>
  <dataValidations count="2">
    <dataValidation type="textLength" operator="lessThanOrEqual" allowBlank="1" showInputMessage="1" showErrorMessage="1" error="School number should be no more 4 digits" sqref="C15" xr:uid="{00CE3DDE-AD74-4353-A739-4D17CFE0574E}">
      <formula1>4</formula1>
    </dataValidation>
    <dataValidation type="list" allowBlank="1" showDropDown="1" showInputMessage="1" showErrorMessage="1" error="Please enter Yes or No. " sqref="C22:D22" xr:uid="{EB8DB280-F605-4874-94ED-EDBD32BFCCA9}">
      <formula1>"Yes,No,yes,no,YES,NO"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40"/>
  <sheetViews>
    <sheetView tabSelected="1" topLeftCell="A30" workbookViewId="0">
      <selection activeCell="C40" sqref="C40"/>
    </sheetView>
  </sheetViews>
  <sheetFormatPr defaultRowHeight="15" x14ac:dyDescent="0.25"/>
  <cols>
    <col min="1" max="1" width="9.140625" style="4"/>
    <col min="2" max="2" width="3.5703125" style="16" bestFit="1" customWidth="1"/>
    <col min="3" max="3" width="74.7109375" style="4" customWidth="1"/>
    <col min="4" max="4" width="17.140625" style="4" customWidth="1"/>
    <col min="5" max="16384" width="9.140625" style="4"/>
  </cols>
  <sheetData>
    <row r="2" spans="2:4" x14ac:dyDescent="0.25">
      <c r="C2" s="59" t="s">
        <v>121</v>
      </c>
      <c r="D2" s="60"/>
    </row>
    <row r="3" spans="2:4" x14ac:dyDescent="0.25">
      <c r="C3" s="61" t="s">
        <v>114</v>
      </c>
      <c r="D3" s="62"/>
    </row>
    <row r="4" spans="2:4" x14ac:dyDescent="0.25">
      <c r="C4" s="69" t="s">
        <v>120</v>
      </c>
      <c r="D4" s="70"/>
    </row>
    <row r="5" spans="2:4" x14ac:dyDescent="0.25">
      <c r="C5" s="5"/>
      <c r="D5" s="6"/>
    </row>
    <row r="6" spans="2:4" ht="60" customHeight="1" x14ac:dyDescent="0.25">
      <c r="C6" s="63" t="s">
        <v>124</v>
      </c>
      <c r="D6" s="64"/>
    </row>
    <row r="7" spans="2:4" x14ac:dyDescent="0.25">
      <c r="C7" s="65" t="s">
        <v>0</v>
      </c>
      <c r="D7" s="66"/>
    </row>
    <row r="8" spans="2:4" x14ac:dyDescent="0.25">
      <c r="C8" s="5"/>
      <c r="D8" s="6"/>
    </row>
    <row r="9" spans="2:4" x14ac:dyDescent="0.25">
      <c r="C9" s="7" t="s">
        <v>109</v>
      </c>
      <c r="D9" s="30">
        <f>'Charter Cover Page'!C12</f>
        <v>0</v>
      </c>
    </row>
    <row r="10" spans="2:4" x14ac:dyDescent="0.25">
      <c r="C10" s="31" t="s">
        <v>110</v>
      </c>
      <c r="D10" s="30">
        <f>IF('Charter Cover Page'!C16&lt;&gt;"","Grouped Plan",'Charter Cover Page'!C15)</f>
        <v>0</v>
      </c>
    </row>
    <row r="11" spans="2:4" x14ac:dyDescent="0.25">
      <c r="C11" s="31" t="s">
        <v>106</v>
      </c>
      <c r="D11" s="30">
        <f>'Charter Cover Page'!C13</f>
        <v>0</v>
      </c>
    </row>
    <row r="12" spans="2:4" x14ac:dyDescent="0.25">
      <c r="C12" s="8"/>
      <c r="D12" s="9"/>
    </row>
    <row r="13" spans="2:4" x14ac:dyDescent="0.25">
      <c r="C13" s="10"/>
      <c r="D13" s="11"/>
    </row>
    <row r="14" spans="2:4" x14ac:dyDescent="0.25">
      <c r="C14" s="12" t="s">
        <v>1</v>
      </c>
      <c r="D14" s="13"/>
    </row>
    <row r="15" spans="2:4" x14ac:dyDescent="0.25">
      <c r="B15" s="1" t="s">
        <v>2</v>
      </c>
      <c r="C15" s="35" t="s">
        <v>125</v>
      </c>
      <c r="D15" s="20"/>
    </row>
    <row r="16" spans="2:4" x14ac:dyDescent="0.25">
      <c r="B16" s="1" t="s">
        <v>3</v>
      </c>
      <c r="C16" s="35" t="s">
        <v>126</v>
      </c>
      <c r="D16" s="20"/>
    </row>
    <row r="17" spans="2:11" ht="30" x14ac:dyDescent="0.25">
      <c r="B17" s="1" t="s">
        <v>4</v>
      </c>
      <c r="C17" s="35" t="s">
        <v>127</v>
      </c>
      <c r="D17" s="15">
        <f>D15+D16</f>
        <v>0</v>
      </c>
    </row>
    <row r="18" spans="2:11" ht="30" x14ac:dyDescent="0.25">
      <c r="B18" s="1" t="s">
        <v>5</v>
      </c>
      <c r="C18" s="35" t="s">
        <v>128</v>
      </c>
      <c r="D18" s="20"/>
    </row>
    <row r="19" spans="2:11" x14ac:dyDescent="0.25">
      <c r="B19" s="1"/>
      <c r="C19" s="21"/>
      <c r="D19" s="22"/>
    </row>
    <row r="20" spans="2:11" ht="87.75" customHeight="1" x14ac:dyDescent="0.25">
      <c r="B20" s="1"/>
      <c r="C20" s="67" t="s">
        <v>116</v>
      </c>
      <c r="D20" s="68"/>
    </row>
    <row r="21" spans="2:11" ht="30" x14ac:dyDescent="0.25">
      <c r="B21" s="1" t="s">
        <v>82</v>
      </c>
      <c r="C21" s="35" t="s">
        <v>130</v>
      </c>
      <c r="D21" s="15">
        <f>D15</f>
        <v>0</v>
      </c>
    </row>
    <row r="22" spans="2:11" ht="45" x14ac:dyDescent="0.25">
      <c r="B22" s="1" t="s">
        <v>83</v>
      </c>
      <c r="C22" s="35" t="s">
        <v>131</v>
      </c>
      <c r="D22" s="20"/>
    </row>
    <row r="23" spans="2:11" x14ac:dyDescent="0.25">
      <c r="B23" s="1" t="s">
        <v>84</v>
      </c>
      <c r="C23" s="35" t="s">
        <v>129</v>
      </c>
      <c r="D23" s="15">
        <f>MAX(D21-D22,0)</f>
        <v>0</v>
      </c>
    </row>
    <row r="25" spans="2:11" ht="84" customHeight="1" x14ac:dyDescent="0.25">
      <c r="C25" s="67" t="s">
        <v>132</v>
      </c>
      <c r="D25" s="68"/>
    </row>
    <row r="26" spans="2:11" ht="30" x14ac:dyDescent="0.25">
      <c r="B26" s="16" t="s">
        <v>85</v>
      </c>
      <c r="C26" s="35" t="s">
        <v>133</v>
      </c>
      <c r="D26" s="15">
        <f>D16+D23</f>
        <v>0</v>
      </c>
    </row>
    <row r="27" spans="2:11" ht="30" x14ac:dyDescent="0.25">
      <c r="B27" s="16" t="s">
        <v>86</v>
      </c>
      <c r="C27" s="35" t="s">
        <v>134</v>
      </c>
      <c r="D27" s="20"/>
    </row>
    <row r="28" spans="2:11" ht="45" x14ac:dyDescent="0.25">
      <c r="B28" s="16" t="s">
        <v>87</v>
      </c>
      <c r="C28" s="35" t="s">
        <v>135</v>
      </c>
      <c r="D28" s="20"/>
    </row>
    <row r="29" spans="2:11" ht="27.75" customHeight="1" x14ac:dyDescent="0.25">
      <c r="B29" s="16" t="s">
        <v>88</v>
      </c>
      <c r="C29" s="35" t="s">
        <v>136</v>
      </c>
      <c r="D29" s="15">
        <f>D28-D27</f>
        <v>0</v>
      </c>
    </row>
    <row r="30" spans="2:11" ht="60" x14ac:dyDescent="0.25">
      <c r="B30" s="16" t="s">
        <v>89</v>
      </c>
      <c r="C30" s="33" t="s">
        <v>117</v>
      </c>
      <c r="D30" s="20"/>
      <c r="K30" s="17"/>
    </row>
    <row r="31" spans="2:11" ht="60" x14ac:dyDescent="0.25">
      <c r="B31" s="16" t="s">
        <v>90</v>
      </c>
      <c r="C31" s="35" t="s">
        <v>137</v>
      </c>
      <c r="D31" s="20"/>
      <c r="K31" s="17"/>
    </row>
    <row r="32" spans="2:11" ht="60" x14ac:dyDescent="0.25">
      <c r="B32" s="16" t="s">
        <v>91</v>
      </c>
      <c r="C32" s="35" t="s">
        <v>138</v>
      </c>
      <c r="D32" s="20"/>
      <c r="K32" s="17"/>
    </row>
    <row r="33" spans="2:4" ht="30" x14ac:dyDescent="0.25">
      <c r="B33" s="16" t="s">
        <v>102</v>
      </c>
      <c r="C33" s="32" t="s">
        <v>115</v>
      </c>
      <c r="D33" s="15">
        <f>D26-D30-D31-D32</f>
        <v>0</v>
      </c>
    </row>
    <row r="36" spans="2:4" ht="48" customHeight="1" x14ac:dyDescent="0.25">
      <c r="C36" s="57" t="s">
        <v>103</v>
      </c>
      <c r="D36" s="58"/>
    </row>
    <row r="37" spans="2:4" ht="30" x14ac:dyDescent="0.25">
      <c r="B37" s="16" t="s">
        <v>99</v>
      </c>
      <c r="C37" s="35" t="s">
        <v>139</v>
      </c>
      <c r="D37" s="14" t="str">
        <f>IF((COUNTIF(D30:D32,"")+COUNTIF(D27:D28,"")+COUNTIF(D22,"")+COUNTIF(D15:D18,""))=0,"Yes","No")</f>
        <v>No</v>
      </c>
    </row>
    <row r="38" spans="2:4" ht="45" x14ac:dyDescent="0.25">
      <c r="B38" s="16" t="s">
        <v>100</v>
      </c>
      <c r="C38" s="35" t="s">
        <v>140</v>
      </c>
      <c r="D38" s="14" t="str">
        <f>IF(D29&lt;0,"No","Yes")</f>
        <v>Yes</v>
      </c>
    </row>
    <row r="39" spans="2:4" x14ac:dyDescent="0.25">
      <c r="C39" s="18"/>
      <c r="D39" s="19"/>
    </row>
    <row r="40" spans="2:4" x14ac:dyDescent="0.25">
      <c r="B40" s="16" t="s">
        <v>104</v>
      </c>
      <c r="C40" s="34" t="s">
        <v>122</v>
      </c>
      <c r="D40" s="14" t="str">
        <f>IF(COUNTIF(D37:D38,"No")&gt;0,"No","Yes")</f>
        <v>No</v>
      </c>
    </row>
  </sheetData>
  <sheetProtection selectLockedCells="1"/>
  <protectedRanges>
    <protectedRange algorithmName="SHA-512" hashValue="2fHLR6rd5uyCrVzq7aSrt6hauuBI2ZTR1aQWxaWBf2ZyYAT/m524DTRY9WTyy6KxVohgvVWhiuieFAtvqR9Zmw==" saltValue="HPwZRdxM4+zy+RHE3A0GJQ==" spinCount="100000" sqref="D30:D32 D18 D22 D27:D28" name="Entries"/>
  </protectedRanges>
  <mergeCells count="8">
    <mergeCell ref="C36:D36"/>
    <mergeCell ref="C2:D2"/>
    <mergeCell ref="C3:D3"/>
    <mergeCell ref="C6:D6"/>
    <mergeCell ref="C7:D7"/>
    <mergeCell ref="C25:D25"/>
    <mergeCell ref="C20:D20"/>
    <mergeCell ref="C4:D4"/>
  </mergeCells>
  <conditionalFormatting sqref="D37:D40">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8 D22 D27:D28 D30:D32 D15" xr:uid="{00000000-0002-0000-0100-000000000000}">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8"/>
  <sheetViews>
    <sheetView topLeftCell="A52" workbookViewId="0">
      <selection activeCell="A73" sqref="A73:XFD73"/>
    </sheetView>
  </sheetViews>
  <sheetFormatPr defaultRowHeight="12.75" x14ac:dyDescent="0.2"/>
  <cols>
    <col min="3" max="3" width="16.85546875" bestFit="1" customWidth="1"/>
  </cols>
  <sheetData>
    <row r="2" spans="2:4" x14ac:dyDescent="0.2">
      <c r="D2" s="27" t="s">
        <v>96</v>
      </c>
    </row>
    <row r="3" spans="2:4" x14ac:dyDescent="0.2">
      <c r="B3" s="2" t="s">
        <v>80</v>
      </c>
      <c r="C3" s="2" t="s">
        <v>6</v>
      </c>
      <c r="D3" s="3" t="s">
        <v>81</v>
      </c>
    </row>
    <row r="4" spans="2:4" x14ac:dyDescent="0.2">
      <c r="B4">
        <v>1</v>
      </c>
      <c r="C4" t="s">
        <v>7</v>
      </c>
    </row>
    <row r="5" spans="2:4" x14ac:dyDescent="0.2">
      <c r="B5">
        <v>2</v>
      </c>
      <c r="C5" t="s">
        <v>8</v>
      </c>
    </row>
    <row r="6" spans="2:4" x14ac:dyDescent="0.2">
      <c r="B6">
        <v>3</v>
      </c>
      <c r="C6" t="s">
        <v>9</v>
      </c>
    </row>
    <row r="7" spans="2:4" x14ac:dyDescent="0.2">
      <c r="B7">
        <v>4</v>
      </c>
      <c r="C7" t="s">
        <v>10</v>
      </c>
    </row>
    <row r="8" spans="2:4" x14ac:dyDescent="0.2">
      <c r="B8">
        <v>5</v>
      </c>
      <c r="C8" t="s">
        <v>11</v>
      </c>
    </row>
    <row r="9" spans="2:4" x14ac:dyDescent="0.2">
      <c r="B9">
        <v>6</v>
      </c>
      <c r="C9" t="s">
        <v>12</v>
      </c>
    </row>
    <row r="10" spans="2:4" x14ac:dyDescent="0.2">
      <c r="B10">
        <v>7</v>
      </c>
      <c r="C10" t="s">
        <v>13</v>
      </c>
    </row>
    <row r="11" spans="2:4" x14ac:dyDescent="0.2">
      <c r="B11">
        <v>8</v>
      </c>
      <c r="C11" t="s">
        <v>14</v>
      </c>
    </row>
    <row r="12" spans="2:4" x14ac:dyDescent="0.2">
      <c r="B12">
        <v>9</v>
      </c>
      <c r="C12" t="s">
        <v>15</v>
      </c>
    </row>
    <row r="13" spans="2:4" x14ac:dyDescent="0.2">
      <c r="B13">
        <v>10</v>
      </c>
      <c r="C13" t="s">
        <v>16</v>
      </c>
    </row>
    <row r="14" spans="2:4" x14ac:dyDescent="0.2">
      <c r="B14">
        <v>11</v>
      </c>
      <c r="C14" t="s">
        <v>17</v>
      </c>
    </row>
    <row r="15" spans="2:4" x14ac:dyDescent="0.2">
      <c r="B15">
        <v>12</v>
      </c>
      <c r="C15" t="s">
        <v>18</v>
      </c>
    </row>
    <row r="16" spans="2:4" x14ac:dyDescent="0.2">
      <c r="B16">
        <v>13</v>
      </c>
      <c r="C16" t="s">
        <v>19</v>
      </c>
    </row>
    <row r="17" spans="2:3" x14ac:dyDescent="0.2">
      <c r="B17">
        <v>14</v>
      </c>
      <c r="C17" t="s">
        <v>20</v>
      </c>
    </row>
    <row r="18" spans="2:3" x14ac:dyDescent="0.2">
      <c r="B18">
        <v>15</v>
      </c>
      <c r="C18" t="s">
        <v>21</v>
      </c>
    </row>
    <row r="19" spans="2:3" x14ac:dyDescent="0.2">
      <c r="B19">
        <v>16</v>
      </c>
      <c r="C19" t="s">
        <v>22</v>
      </c>
    </row>
    <row r="20" spans="2:3" x14ac:dyDescent="0.2">
      <c r="B20">
        <v>17</v>
      </c>
      <c r="C20" t="s">
        <v>23</v>
      </c>
    </row>
    <row r="21" spans="2:3" x14ac:dyDescent="0.2">
      <c r="B21">
        <v>18</v>
      </c>
      <c r="C21" t="s">
        <v>24</v>
      </c>
    </row>
    <row r="22" spans="2:3" x14ac:dyDescent="0.2">
      <c r="B22">
        <v>19</v>
      </c>
      <c r="C22" t="s">
        <v>25</v>
      </c>
    </row>
    <row r="23" spans="2:3" x14ac:dyDescent="0.2">
      <c r="B23">
        <v>20</v>
      </c>
      <c r="C23" t="s">
        <v>26</v>
      </c>
    </row>
    <row r="24" spans="2:3" x14ac:dyDescent="0.2">
      <c r="B24">
        <v>21</v>
      </c>
      <c r="C24" t="s">
        <v>27</v>
      </c>
    </row>
    <row r="25" spans="2:3" x14ac:dyDescent="0.2">
      <c r="B25">
        <v>22</v>
      </c>
      <c r="C25" t="s">
        <v>28</v>
      </c>
    </row>
    <row r="26" spans="2:3" x14ac:dyDescent="0.2">
      <c r="B26">
        <v>23</v>
      </c>
      <c r="C26" t="s">
        <v>29</v>
      </c>
    </row>
    <row r="27" spans="2:3" x14ac:dyDescent="0.2">
      <c r="B27">
        <v>24</v>
      </c>
      <c r="C27" t="s">
        <v>30</v>
      </c>
    </row>
    <row r="28" spans="2:3" x14ac:dyDescent="0.2">
      <c r="B28">
        <v>25</v>
      </c>
      <c r="C28" t="s">
        <v>31</v>
      </c>
    </row>
    <row r="29" spans="2:3" x14ac:dyDescent="0.2">
      <c r="B29">
        <v>26</v>
      </c>
      <c r="C29" t="s">
        <v>32</v>
      </c>
    </row>
    <row r="30" spans="2:3" x14ac:dyDescent="0.2">
      <c r="B30">
        <v>27</v>
      </c>
      <c r="C30" t="s">
        <v>33</v>
      </c>
    </row>
    <row r="31" spans="2:3" x14ac:dyDescent="0.2">
      <c r="B31">
        <v>28</v>
      </c>
      <c r="C31" t="s">
        <v>34</v>
      </c>
    </row>
    <row r="32" spans="2:3" x14ac:dyDescent="0.2">
      <c r="B32">
        <v>29</v>
      </c>
      <c r="C32" t="s">
        <v>35</v>
      </c>
    </row>
    <row r="33" spans="2:3" x14ac:dyDescent="0.2">
      <c r="B33">
        <v>30</v>
      </c>
      <c r="C33" t="s">
        <v>36</v>
      </c>
    </row>
    <row r="34" spans="2:3" x14ac:dyDescent="0.2">
      <c r="B34">
        <v>31</v>
      </c>
      <c r="C34" t="s">
        <v>37</v>
      </c>
    </row>
    <row r="35" spans="2:3" x14ac:dyDescent="0.2">
      <c r="B35">
        <v>32</v>
      </c>
      <c r="C35" t="s">
        <v>38</v>
      </c>
    </row>
    <row r="36" spans="2:3" x14ac:dyDescent="0.2">
      <c r="B36">
        <v>33</v>
      </c>
      <c r="C36" t="s">
        <v>39</v>
      </c>
    </row>
    <row r="37" spans="2:3" x14ac:dyDescent="0.2">
      <c r="B37">
        <v>34</v>
      </c>
      <c r="C37" t="s">
        <v>40</v>
      </c>
    </row>
    <row r="38" spans="2:3" x14ac:dyDescent="0.2">
      <c r="B38">
        <v>35</v>
      </c>
      <c r="C38" t="s">
        <v>41</v>
      </c>
    </row>
    <row r="39" spans="2:3" x14ac:dyDescent="0.2">
      <c r="B39">
        <v>36</v>
      </c>
      <c r="C39" t="s">
        <v>42</v>
      </c>
    </row>
    <row r="40" spans="2:3" x14ac:dyDescent="0.2">
      <c r="B40">
        <v>37</v>
      </c>
      <c r="C40" t="s">
        <v>43</v>
      </c>
    </row>
    <row r="41" spans="2:3" x14ac:dyDescent="0.2">
      <c r="B41">
        <v>38</v>
      </c>
      <c r="C41" t="s">
        <v>44</v>
      </c>
    </row>
    <row r="42" spans="2:3" x14ac:dyDescent="0.2">
      <c r="B42">
        <v>39</v>
      </c>
      <c r="C42" t="s">
        <v>45</v>
      </c>
    </row>
    <row r="43" spans="2:3" x14ac:dyDescent="0.2">
      <c r="B43">
        <v>40</v>
      </c>
      <c r="C43" t="s">
        <v>46</v>
      </c>
    </row>
    <row r="44" spans="2:3" x14ac:dyDescent="0.2">
      <c r="B44">
        <v>41</v>
      </c>
      <c r="C44" t="s">
        <v>47</v>
      </c>
    </row>
    <row r="45" spans="2:3" x14ac:dyDescent="0.2">
      <c r="B45">
        <v>42</v>
      </c>
      <c r="C45" t="s">
        <v>48</v>
      </c>
    </row>
    <row r="46" spans="2:3" x14ac:dyDescent="0.2">
      <c r="B46">
        <v>43</v>
      </c>
      <c r="C46" t="s">
        <v>49</v>
      </c>
    </row>
    <row r="47" spans="2:3" x14ac:dyDescent="0.2">
      <c r="B47">
        <v>44</v>
      </c>
      <c r="C47" t="s">
        <v>50</v>
      </c>
    </row>
    <row r="48" spans="2:3" x14ac:dyDescent="0.2">
      <c r="B48">
        <v>45</v>
      </c>
      <c r="C48" t="s">
        <v>51</v>
      </c>
    </row>
    <row r="49" spans="2:3" x14ac:dyDescent="0.2">
      <c r="B49">
        <v>46</v>
      </c>
      <c r="C49" t="s">
        <v>52</v>
      </c>
    </row>
    <row r="50" spans="2:3" x14ac:dyDescent="0.2">
      <c r="B50">
        <v>47</v>
      </c>
      <c r="C50" t="s">
        <v>53</v>
      </c>
    </row>
    <row r="51" spans="2:3" x14ac:dyDescent="0.2">
      <c r="B51">
        <v>48</v>
      </c>
      <c r="C51" t="s">
        <v>54</v>
      </c>
    </row>
    <row r="52" spans="2:3" x14ac:dyDescent="0.2">
      <c r="B52">
        <v>49</v>
      </c>
      <c r="C52" t="s">
        <v>55</v>
      </c>
    </row>
    <row r="53" spans="2:3" x14ac:dyDescent="0.2">
      <c r="B53">
        <v>50</v>
      </c>
      <c r="C53" t="s">
        <v>56</v>
      </c>
    </row>
    <row r="54" spans="2:3" x14ac:dyDescent="0.2">
      <c r="B54">
        <v>51</v>
      </c>
      <c r="C54" t="s">
        <v>57</v>
      </c>
    </row>
    <row r="55" spans="2:3" x14ac:dyDescent="0.2">
      <c r="B55">
        <v>52</v>
      </c>
      <c r="C55" t="s">
        <v>58</v>
      </c>
    </row>
    <row r="56" spans="2:3" x14ac:dyDescent="0.2">
      <c r="B56">
        <v>53</v>
      </c>
      <c r="C56" t="s">
        <v>59</v>
      </c>
    </row>
    <row r="57" spans="2:3" x14ac:dyDescent="0.2">
      <c r="B57">
        <v>54</v>
      </c>
      <c r="C57" t="s">
        <v>60</v>
      </c>
    </row>
    <row r="58" spans="2:3" x14ac:dyDescent="0.2">
      <c r="B58">
        <v>55</v>
      </c>
      <c r="C58" t="s">
        <v>61</v>
      </c>
    </row>
    <row r="59" spans="2:3" x14ac:dyDescent="0.2">
      <c r="B59">
        <v>56</v>
      </c>
      <c r="C59" t="s">
        <v>62</v>
      </c>
    </row>
    <row r="60" spans="2:3" x14ac:dyDescent="0.2">
      <c r="B60">
        <v>57</v>
      </c>
      <c r="C60" t="s">
        <v>63</v>
      </c>
    </row>
    <row r="61" spans="2:3" x14ac:dyDescent="0.2">
      <c r="B61">
        <v>58</v>
      </c>
      <c r="C61" t="s">
        <v>64</v>
      </c>
    </row>
    <row r="62" spans="2:3" x14ac:dyDescent="0.2">
      <c r="B62">
        <v>59</v>
      </c>
      <c r="C62" t="s">
        <v>65</v>
      </c>
    </row>
    <row r="63" spans="2:3" x14ac:dyDescent="0.2">
      <c r="B63">
        <v>60</v>
      </c>
      <c r="C63" t="s">
        <v>66</v>
      </c>
    </row>
    <row r="64" spans="2:3" x14ac:dyDescent="0.2">
      <c r="B64">
        <v>61</v>
      </c>
      <c r="C64" t="s">
        <v>67</v>
      </c>
    </row>
    <row r="65" spans="2:3" x14ac:dyDescent="0.2">
      <c r="B65">
        <v>62</v>
      </c>
      <c r="C65" t="s">
        <v>68</v>
      </c>
    </row>
    <row r="66" spans="2:3" x14ac:dyDescent="0.2">
      <c r="B66">
        <v>63</v>
      </c>
      <c r="C66" t="s">
        <v>69</v>
      </c>
    </row>
    <row r="67" spans="2:3" x14ac:dyDescent="0.2">
      <c r="B67">
        <v>64</v>
      </c>
      <c r="C67" t="s">
        <v>70</v>
      </c>
    </row>
    <row r="68" spans="2:3" x14ac:dyDescent="0.2">
      <c r="B68">
        <v>65</v>
      </c>
      <c r="C68" t="s">
        <v>71</v>
      </c>
    </row>
    <row r="69" spans="2:3" x14ac:dyDescent="0.2">
      <c r="B69">
        <v>66</v>
      </c>
      <c r="C69" t="s">
        <v>72</v>
      </c>
    </row>
    <row r="70" spans="2:3" x14ac:dyDescent="0.2">
      <c r="B70">
        <v>67</v>
      </c>
      <c r="C70" t="s">
        <v>73</v>
      </c>
    </row>
    <row r="71" spans="2:3" x14ac:dyDescent="0.2">
      <c r="B71">
        <v>69</v>
      </c>
      <c r="C71" t="s">
        <v>74</v>
      </c>
    </row>
    <row r="72" spans="2:3" x14ac:dyDescent="0.2">
      <c r="B72">
        <v>70</v>
      </c>
      <c r="C72" t="s">
        <v>75</v>
      </c>
    </row>
    <row r="73" spans="2:3" x14ac:dyDescent="0.2">
      <c r="B73">
        <v>72</v>
      </c>
      <c r="C73" t="s">
        <v>76</v>
      </c>
    </row>
    <row r="74" spans="2:3" x14ac:dyDescent="0.2">
      <c r="B74">
        <v>73</v>
      </c>
      <c r="C74" t="s">
        <v>77</v>
      </c>
    </row>
    <row r="75" spans="2:3" x14ac:dyDescent="0.2">
      <c r="B75">
        <v>74</v>
      </c>
      <c r="C75" t="s">
        <v>78</v>
      </c>
    </row>
    <row r="76" spans="2:3" x14ac:dyDescent="0.2">
      <c r="B76">
        <v>75</v>
      </c>
      <c r="C76" t="s">
        <v>79</v>
      </c>
    </row>
    <row r="77" spans="2:3" x14ac:dyDescent="0.2">
      <c r="B77">
        <v>76</v>
      </c>
      <c r="C77" t="s">
        <v>101</v>
      </c>
    </row>
    <row r="78" spans="2:3" x14ac:dyDescent="0.2">
      <c r="B78">
        <v>77</v>
      </c>
      <c r="C78" t="s">
        <v>141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2.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C64F9-91AB-4E33-B530-8F28D30C78CA}">
  <ds:schemaRefs>
    <ds:schemaRef ds:uri="727c9c20-9660-4f1e-aaaa-aad235e1e470"/>
    <ds:schemaRef ds:uri="http://purl.org/dc/terms/"/>
    <ds:schemaRef ds:uri="3425efc7-ed73-40ed-9788-65e86f292336"/>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56</vt:i4>
      </vt:variant>
    </vt:vector>
  </HeadingPairs>
  <TitlesOfParts>
    <vt:vector size="59" baseType="lpstr">
      <vt:lpstr>Charter Cover Page</vt:lpstr>
      <vt:lpstr>Charter Plan</vt:lpstr>
      <vt:lpstr>Districts</vt:lpstr>
      <vt:lpstr>_1._Complete_the_following_table</vt:lpstr>
      <vt:lpstr>_1_complete</vt:lpstr>
      <vt:lpstr>_2._Navigate_to_the__Charter_Plan__tab_of_this_workbook._Enter_data_where_indicated_by_colored_cells._Once_this_has_been_completed__review_the_error_report_in_Section_D_and_ensure_that_the_last_item_shows_a__Yes__before_moving_on.</vt:lpstr>
      <vt:lpstr>_2_navigate</vt:lpstr>
      <vt:lpstr>_2023_24_minimum_base_salary_for_teachers_as_defined_in_s._1012.01_2__a___F.S.__including_certified_prekindergarten_teachers_funded_in_the_2023_24_FEFP</vt:lpstr>
      <vt:lpstr>_2024_2025_SALARY_INCREASE_ALLOCATION</vt:lpstr>
      <vt:lpstr>_2024_25_Salary_Increase_Allocation</vt:lpstr>
      <vt:lpstr>_2024_25_Salary_Increase_Allocation_Distribution_Plan_ready_to_submit?</vt:lpstr>
      <vt:lpstr>_2024_Salary_Increase_Allocation</vt:lpstr>
      <vt:lpstr>_3._Charter_schools_should_submit_their_distribution_plans_directly_to_their_sponsoring_school_district.</vt:lpstr>
      <vt:lpstr>_3_compliance</vt:lpstr>
      <vt:lpstr>_Charter_School_Name_</vt:lpstr>
      <vt:lpstr>_DUE_OCTOBER_1__2024</vt:lpstr>
      <vt:lpstr>_instruction_</vt:lpstr>
      <vt:lpstr>_section_a</vt:lpstr>
      <vt:lpstr>_section_b</vt:lpstr>
      <vt:lpstr>_section_c</vt:lpstr>
      <vt:lpstr>_section_d</vt:lpstr>
      <vt:lpstr>Additional_funding_used_for_increases_to_the_minimum_base_in_the_current_year__do_not_include_these_expenses_below</vt:lpstr>
      <vt:lpstr>Adjusted_minimum_base_salary_for_2024_25_for_teachers_as_defined_in_s._1012.01_2__a___F.S.__per_implementation_of_the_Salary_Increase_Allocation_and_any_additional_funding_sources_used</vt:lpstr>
      <vt:lpstr>All_charter_schools_are_required_to_submit_this_template._Please_see_FAQ_Q21_regarding_receiving_the_growth_allocation_from_the_district._The_following_instructions_will_help_you_complete_this_requirement.</vt:lpstr>
      <vt:lpstr>Boxes_with_this_color_indicate_that_data_should_be_entered._Do_not_modify_other_cells.</vt:lpstr>
      <vt:lpstr>CHARTER_DISTRIBUTION_PLAN</vt:lpstr>
      <vt:lpstr>CHARTER_DISTRIBUTION_PLAN_TEMPLATE</vt:lpstr>
      <vt:lpstr>Charter_proportionate_share_of_the_Growth_Allocation</vt:lpstr>
      <vt:lpstr>Charter_proportionate_share_of_the_Maintenance_Allocation</vt:lpstr>
      <vt:lpstr>Charter_proportionate_share_of_the_Salary_Increase_Allocation_from_2024_25_FEFP_Conference_Calculation</vt:lpstr>
      <vt:lpstr>Charter_School_Name</vt:lpstr>
      <vt:lpstr>Charter_School_Number</vt:lpstr>
      <vt:lpstr>Charter_School_Number__ex._1234</vt:lpstr>
      <vt:lpstr>Contact_Email</vt:lpstr>
      <vt:lpstr>Contact_Name</vt:lpstr>
      <vt:lpstr>Contact_Phone</vt:lpstr>
      <vt:lpstr>Data_entered_in_all_fields__if__No___verify_that_all_orange_boxes_contain_data__even_if_0</vt:lpstr>
      <vt:lpstr>Does_this_file_represent_a_board_approved_plan?</vt:lpstr>
      <vt:lpstr>DUE_OCTOBER_1__2024</vt:lpstr>
      <vt:lpstr>Funds_available_for_the_maintenance_of_prior_year_Teacher_Salary_Increase_Allocation_increases</vt:lpstr>
      <vt:lpstr>Funds_available_from_the_growth_allocation_and_remaining_maintenance_allocation__A2_B2</vt:lpstr>
      <vt:lpstr>Funds_remaining_from_the_charter_s_share_of_the_2024_25_Maintenance_Allocation</vt:lpstr>
      <vt:lpstr>Grouped_Charter_School_Numbers___Do_not_enter_names._Enter_school_numbers_only_and_separate_multiple_numbers_with_commas._Do_not_fill_this_box_in_if_this_plan_is_for_one_school_only.</vt:lpstr>
      <vt:lpstr>Increase_in_the_minimum_base_salary_as_a_result_of_the_Salary_Increase_Allocation__Item_C4_minus_Item_C3</vt:lpstr>
      <vt:lpstr>Instructions__Use_this_template_only_if_you_are_submitting_a_plan_for_a_charter_school._School_districts_should_use_the_district_specific_template._Complete_the_following_sections_in_order__then_review_the_error_report_at_the_end_of_the_survey._DO_NOT_mod</vt:lpstr>
      <vt:lpstr>Salary_Increase_Allocation</vt:lpstr>
      <vt:lpstr>SECTION_A___Allocation_Data</vt:lpstr>
      <vt:lpstr>SECTION_B___Maintenance_Allocation__Used_to_maintain_the_salary_increases_provided_through_Salary_Increase_Allocation_in_previous_fiscal_years._If_the_cost_to_maintain_these_increases_is_greater_than_the_charter_s_Maintenance_Allocation__other_funding_sou</vt:lpstr>
      <vt:lpstr>SECTION_C____Growth_Allocation__Used_to_either__a__increase_the_minimum_base_salary_reported_on_the_charter_school_s_performance_salary_schedule__as_defined_in_section_1012.22_1__c___F.S.__to_at_least__47_500_or_the_maximum_amount_achievable_based_on_the</vt:lpstr>
      <vt:lpstr>Section_D___Error_Report__The_following_items_will_indicate_whether_there_is_an_error_with_the_data_entered_on_the_report_or__if_some_data_should_be_verified_for_accuracy._Do_not_submit_this_report_unless_item_D3_in_this_section_is_marked_YES.</vt:lpstr>
      <vt:lpstr>Sponsoring_District_Name__choose_from_drop_down_menu</vt:lpstr>
      <vt:lpstr>Sponsoring_District_Name__From_the_Charter_Plan_Tab</vt:lpstr>
      <vt:lpstr>The_minimum_base_salary_is_greater_than_or_equal_to_the_previous_year__if__No___please_correct__as_the_minimum_base_cannot_be_lower_than_what_was_established_in_the_previous_year</vt:lpstr>
      <vt:lpstr>This_file_is_a_template_to_assist_school_districts_with_providing_the_necessary_Salary_Increase_Allocation_information_to_the_department_to_comply_with_section_1011.62__Florida_Statutes._Please_review_the_Frequently_Asked_Questions_provided_with_the_depar</vt:lpstr>
      <vt:lpstr>Total_cost_to_maintain_the_salary_increases_provided_through_the_Salary_Increase_Allocation_in_previous_years__enter_the_total_cost_here__even_if_it_exceeds_the_allocation</vt:lpstr>
      <vt:lpstr>Total_dollar_amount_of_unused_funds___Item_C1_minus_Item_C5__C6_and_C7_._This_cell_should_be_zero.</vt:lpstr>
      <vt:lpstr>Total_planned_expenditure_of_funds_used_to_increase_salaries_for_full_time_classroom_teachers_to_the_minimum_base_salary_listed_in_item_C3__if_applicable.__Example__One_teacher_receives__5_000_increase___two_teachers_receive__3_000_increase_each____11_000</vt:lpstr>
      <vt:lpstr>Total_planned_expenditure_of_funds_used_to_provide_salary_increases_to_full_time_classroom_teachers_who_do_not_fall_under_item_C5.__Example__One_teacher_receives__4_000_increase___two_teachers_receive__1_000_increase_each____6_000</vt:lpstr>
      <vt:lpstr>Total_planned_expenditures_of_funds_used_to_increase_full_time_instructional_personnel_as_defined_by_s._1012.01_2__b___d___F.S.__Example__One_staff_receives__5_000_increase___two_staff_receive__1_500_increase_each____8_000</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Lanot, Diana</cp:lastModifiedBy>
  <cp:lastPrinted>2021-05-14T19:14:15Z</cp:lastPrinted>
  <dcterms:created xsi:type="dcterms:W3CDTF">2021-05-06T17:36:22Z</dcterms:created>
  <dcterms:modified xsi:type="dcterms:W3CDTF">2024-10-03T14:27:11Z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