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0-21 Reports\"/>
    </mc:Choice>
  </mc:AlternateContent>
  <bookViews>
    <workbookView xWindow="0" yWindow="0" windowWidth="28800" windowHeight="11700" tabRatio="954"/>
  </bookViews>
  <sheets>
    <sheet name="FCS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30" r:id="rId9"/>
    <sheet name="GULFCOAST" sheetId="9" r:id="rId10"/>
    <sheet name="HILLSBOROUGH" sheetId="10" r:id="rId11"/>
    <sheet name="INDIANRIVER" sheetId="11" r:id="rId12"/>
    <sheet name="GATEWAY" sheetId="12" r:id="rId13"/>
    <sheet name="LAKESUMTER" sheetId="13" r:id="rId14"/>
    <sheet name="SCFMANATEE" sheetId="14" r:id="rId15"/>
    <sheet name="MIAMIDADE" sheetId="15" r:id="rId16"/>
    <sheet name="NORTHFL" sheetId="16" r:id="rId17"/>
    <sheet name="NORTHWESTFL" sheetId="17" r:id="rId18"/>
    <sheet name="PALMBEACH" sheetId="18" r:id="rId19"/>
    <sheet name="PASCOHERNANDO" sheetId="19" r:id="rId20"/>
    <sheet name="PENSACOLA" sheetId="20" r:id="rId21"/>
    <sheet name="POLK" sheetId="21" r:id="rId22"/>
    <sheet name="STJOHNS" sheetId="22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BROWARD!$A$1:$E$137</definedName>
    <definedName name="_xlnm.Print_Area" localSheetId="3">CENTRALFL!$A$1:$E$137</definedName>
    <definedName name="_xlnm.Print_Area" localSheetId="4">CHIPOLA!$A$1:$E$137</definedName>
    <definedName name="_xlnm.Print_Area" localSheetId="5">DAYTONA!$A$1:$E$137</definedName>
    <definedName name="_xlnm.Print_Area" localSheetId="1">EASTERNFL!#REF!</definedName>
    <definedName name="_xlnm.Print_Area" localSheetId="0">FCS!$A$1:$E$105</definedName>
    <definedName name="_xlnm.Print_Area" localSheetId="8">FLKEYS!$A$1:$E$137</definedName>
    <definedName name="_xlnm.Print_Area" localSheetId="6">FLORIDASW!$A$1:$E$137</definedName>
    <definedName name="_xlnm.Print_Area" localSheetId="7">FSCJ!$A$1:$E$137</definedName>
    <definedName name="_xlnm.Print_Area" localSheetId="12">GATEWAY!$A$1:$E$137</definedName>
    <definedName name="_xlnm.Print_Area" localSheetId="9">GULFCOAST!$A$1:$E$137</definedName>
    <definedName name="_xlnm.Print_Area" localSheetId="10">HILLSBOROUGH!$A$1:$E$137</definedName>
    <definedName name="_xlnm.Print_Area" localSheetId="11">INDIANRIVER!$A$1:$E$137</definedName>
    <definedName name="_xlnm.Print_Area" localSheetId="13">LAKESUMTER!$A$1:$E$137</definedName>
    <definedName name="_xlnm.Print_Area" localSheetId="15">MIAMIDADE!$A$1:$E$137</definedName>
    <definedName name="_xlnm.Print_Area" localSheetId="16">NORTHFL!$A$1:$E$137</definedName>
    <definedName name="_xlnm.Print_Area" localSheetId="17">NORTHWESTFL!$A$1:$E$137</definedName>
    <definedName name="_xlnm.Print_Area" localSheetId="18">PALMBEACH!$A$1:$E$137</definedName>
    <definedName name="_xlnm.Print_Area" localSheetId="19">PASCOHERNANDO!$A$1:$E$137</definedName>
    <definedName name="_xlnm.Print_Area" localSheetId="20">PENSACOLA!$A$1:$E$137</definedName>
    <definedName name="_xlnm.Print_Area" localSheetId="21">POLK!$A$1:$E$137</definedName>
    <definedName name="_xlnm.Print_Area" localSheetId="24">SANTAFE!$A$1:$E$137</definedName>
    <definedName name="_xlnm.Print_Area" localSheetId="14">SCFMANATEE!$A$1:$E$137</definedName>
    <definedName name="_xlnm.Print_Area" localSheetId="25">SEMINOLE!$A$1:$E$137</definedName>
    <definedName name="_xlnm.Print_Area" localSheetId="26">SOUTHFL!$A$1:$E$137</definedName>
    <definedName name="_xlnm.Print_Area" localSheetId="22">STJOHNS!$A$1:$E$137</definedName>
    <definedName name="_xlnm.Print_Area" localSheetId="23">STPETE!$A$1:$E$137</definedName>
    <definedName name="_xlnm.Print_Area" localSheetId="27">TALLAHASSEE!#REF!</definedName>
    <definedName name="_xlnm.Print_Area" localSheetId="28">VALENCIA!$A$1:$E$137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2" l="1"/>
  <c r="D83" i="2" l="1"/>
  <c r="D82" i="2"/>
  <c r="D81" i="2"/>
  <c r="D80" i="2"/>
  <c r="D79" i="2"/>
  <c r="D78" i="2"/>
  <c r="D77" i="2"/>
  <c r="D76" i="2"/>
  <c r="D75" i="2"/>
  <c r="D74" i="2"/>
  <c r="D73" i="2"/>
  <c r="D72" i="2"/>
  <c r="D71" i="2"/>
  <c r="E24" i="2"/>
  <c r="D70" i="2" l="1"/>
  <c r="D87" i="2" l="1"/>
  <c r="D88" i="2" l="1"/>
  <c r="D28" i="2" l="1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7" i="2"/>
  <c r="D16" i="2"/>
  <c r="D17" i="2"/>
  <c r="D18" i="2"/>
  <c r="D19" i="2"/>
  <c r="D20" i="2"/>
  <c r="D21" i="2"/>
  <c r="D22" i="2"/>
  <c r="D15" i="2"/>
  <c r="D7" i="2"/>
  <c r="D8" i="2"/>
  <c r="D9" i="2"/>
  <c r="D10" i="2"/>
  <c r="D11" i="2"/>
  <c r="D12" i="2"/>
  <c r="D13" i="2"/>
  <c r="D6" i="2"/>
  <c r="D100" i="2" l="1"/>
  <c r="D96" i="2"/>
  <c r="D94" i="2"/>
  <c r="D89" i="2"/>
  <c r="D84" i="2"/>
  <c r="D62" i="2"/>
  <c r="D23" i="2"/>
  <c r="D14" i="2"/>
  <c r="E13" i="2"/>
  <c r="E12" i="2"/>
  <c r="E11" i="2"/>
  <c r="E10" i="2"/>
  <c r="E9" i="2"/>
  <c r="E8" i="2"/>
  <c r="E7" i="2"/>
  <c r="E6" i="2"/>
  <c r="B65" i="2"/>
  <c r="D98" i="2" l="1"/>
  <c r="D102" i="2" s="1"/>
  <c r="D91" i="2"/>
  <c r="E14" i="2"/>
  <c r="D24" i="2"/>
  <c r="D63" i="2" s="1"/>
</calcChain>
</file>

<file path=xl/sharedStrings.xml><?xml version="1.0" encoding="utf-8"?>
<sst xmlns="http://schemas.openxmlformats.org/spreadsheetml/2006/main" count="5099" uniqueCount="174">
  <si>
    <t>FLORIDA COLLEGE SYSTEM - ALL COLLEGES</t>
  </si>
  <si>
    <t>Version:</t>
  </si>
  <si>
    <t>TOTAL</t>
  </si>
  <si>
    <t>TOTAL TUITION AND OUT-OF-STATE FEES</t>
  </si>
  <si>
    <t>CCPF TUITION AND FEES</t>
  </si>
  <si>
    <t>GLC</t>
  </si>
  <si>
    <t>ALL FUNDS</t>
  </si>
  <si>
    <t>Tuition-Advanced &amp; Professional - Baccalaureate</t>
  </si>
  <si>
    <t>40101</t>
  </si>
  <si>
    <t>Tuition-Advanced &amp; Professional</t>
  </si>
  <si>
    <t>40110</t>
  </si>
  <si>
    <t>Tuition-Postsecondary Vocational</t>
  </si>
  <si>
    <t>40120</t>
  </si>
  <si>
    <t>Tuition-Postsecondary Adult Vocational</t>
  </si>
  <si>
    <t>40130</t>
  </si>
  <si>
    <t>Tuition-Developmental Education</t>
  </si>
  <si>
    <t>40150</t>
  </si>
  <si>
    <t>Tuition-EPI</t>
  </si>
  <si>
    <t>40160</t>
  </si>
  <si>
    <t>Tuition-Vocational Preparatory</t>
  </si>
  <si>
    <t>40180</t>
  </si>
  <si>
    <t>Tuition-Adult General Education (ABE) &amp; Secondary</t>
  </si>
  <si>
    <t>40190</t>
  </si>
  <si>
    <t>SUBTOTAL IN-STATE TUITION</t>
  </si>
  <si>
    <t>Out-of-state Fees-Advanced &amp; Professional - Baccalaureate</t>
  </si>
  <si>
    <t>40301</t>
  </si>
  <si>
    <t>Out-of-state Fees-Advanced &amp; Professional</t>
  </si>
  <si>
    <t>40310</t>
  </si>
  <si>
    <t>Out-of-state Fees-Postsecondary Vocational</t>
  </si>
  <si>
    <t>40320</t>
  </si>
  <si>
    <t>Out-of-state Fees-Postsecondary. Adult Vocational</t>
  </si>
  <si>
    <t>40330</t>
  </si>
  <si>
    <t>Out-of-state Fees-Developmental Education</t>
  </si>
  <si>
    <t>40350</t>
  </si>
  <si>
    <t>Out-of-state Fees-EPI &amp; Alternative Certification Curriculum</t>
  </si>
  <si>
    <t>40360</t>
  </si>
  <si>
    <t>Out-of-state Fees-Vocational Preparatory</t>
  </si>
  <si>
    <t>40380</t>
  </si>
  <si>
    <t>Out-of-state Fees-Adult General Education (ABE) &amp; Secondary</t>
  </si>
  <si>
    <t>40390</t>
  </si>
  <si>
    <t>SUBTOTAL OUT-OF-STATE FEES</t>
  </si>
  <si>
    <t>from Accounts by GL:</t>
  </si>
  <si>
    <t>TOTAL CCPF STUDENT TUITION AND OUT-OF-STATE FEES</t>
  </si>
  <si>
    <t>OTHER TUITION AND FEES</t>
  </si>
  <si>
    <t>Tuition - Lifelong Learning</t>
  </si>
  <si>
    <t>40210</t>
  </si>
  <si>
    <t>Tuition - Continuing Workforce Fees</t>
  </si>
  <si>
    <t>40240</t>
  </si>
  <si>
    <t>Refunded Tuition - Continuing Workforce Fees</t>
  </si>
  <si>
    <t>40249</t>
  </si>
  <si>
    <t>Out-of-state - Lifelong Learning</t>
  </si>
  <si>
    <t>40250</t>
  </si>
  <si>
    <t>Full Cost of Instruction (Repeat Course Fee)</t>
  </si>
  <si>
    <t>40260</t>
  </si>
  <si>
    <t>Full Cost of Instruction (Repeat Course Fee) - A &amp; P</t>
  </si>
  <si>
    <t>40261</t>
  </si>
  <si>
    <t>Full Cost of Instruction (Repeat Course Fee) - PSV</t>
  </si>
  <si>
    <t>40262</t>
  </si>
  <si>
    <t>Full Cost of Instruction (Repeat Course Fee) - Baccalaureate</t>
  </si>
  <si>
    <t>40263</t>
  </si>
  <si>
    <t>Full Cost of Instruction (Repeat Course Fee) - PSAV</t>
  </si>
  <si>
    <t>40264</t>
  </si>
  <si>
    <t>Full Cost of Instruction (Repeat Course Fee) - Dev. Ed.</t>
  </si>
  <si>
    <t>40265</t>
  </si>
  <si>
    <t>Full Cost of Instruction (Repeat Course Fee) - EPI</t>
  </si>
  <si>
    <t>Refunded Tuition-Full Cost of Instruction (Repeat Course Fee)</t>
  </si>
  <si>
    <t>40269</t>
  </si>
  <si>
    <t>Tuition - Self-supporting</t>
  </si>
  <si>
    <t>40270</t>
  </si>
  <si>
    <t>Laboratory Fees</t>
  </si>
  <si>
    <t>40400</t>
  </si>
  <si>
    <t>Distance Learning Course User Fee</t>
  </si>
  <si>
    <t>40450</t>
  </si>
  <si>
    <t>Application Fees</t>
  </si>
  <si>
    <t>40500</t>
  </si>
  <si>
    <t>Graduation Fees</t>
  </si>
  <si>
    <t>40600</t>
  </si>
  <si>
    <t>Transcripts Fees</t>
  </si>
  <si>
    <t>40700</t>
  </si>
  <si>
    <t>Financial Aid Fund Fees</t>
  </si>
  <si>
    <t>40800</t>
  </si>
  <si>
    <t>Student Activities &amp; Service Fees</t>
  </si>
  <si>
    <t>40850</t>
  </si>
  <si>
    <t>Student Activities &amp; Service Fees - Baccalaureate</t>
  </si>
  <si>
    <t>40854</t>
  </si>
  <si>
    <t>CIF - A &amp; P, PSV, EPI, College Prep</t>
  </si>
  <si>
    <t>40860</t>
  </si>
  <si>
    <t>CIF - PSAV</t>
  </si>
  <si>
    <t>40861</t>
  </si>
  <si>
    <t>CIF - Baccalaureate</t>
  </si>
  <si>
    <t>40864</t>
  </si>
  <si>
    <t>Technology Fee</t>
  </si>
  <si>
    <t>40870</t>
  </si>
  <si>
    <t>Other Student Fees</t>
  </si>
  <si>
    <t>40900</t>
  </si>
  <si>
    <t>Late Fees</t>
  </si>
  <si>
    <t>40910</t>
  </si>
  <si>
    <t>Testing Fees</t>
  </si>
  <si>
    <t>40920</t>
  </si>
  <si>
    <t>Student Insurance Fees</t>
  </si>
  <si>
    <t>40930</t>
  </si>
  <si>
    <t>Safety &amp; Security Fees</t>
  </si>
  <si>
    <t>40940</t>
  </si>
  <si>
    <t>Picture Identification Card Fees</t>
  </si>
  <si>
    <t>40950</t>
  </si>
  <si>
    <t>Parking Fees</t>
  </si>
  <si>
    <t>40960</t>
  </si>
  <si>
    <t>Library Fees</t>
  </si>
  <si>
    <t>40970</t>
  </si>
  <si>
    <t>Contract Course Fees</t>
  </si>
  <si>
    <t>40990</t>
  </si>
  <si>
    <t>Residual Student Fees</t>
  </si>
  <si>
    <t>40991</t>
  </si>
  <si>
    <t>SUBTOTAL OTHER TUITION AND STUDENT FEES</t>
  </si>
  <si>
    <t>TOTAL TUITION AND STUDENT FEES</t>
  </si>
  <si>
    <t>PART II.  STUDENT FINANCIAL AID FEE REPORT (Supporting Schedule)</t>
  </si>
  <si>
    <t>Fund 1</t>
  </si>
  <si>
    <t>GL</t>
  </si>
  <si>
    <t>Revenue</t>
  </si>
  <si>
    <t>TUITION</t>
  </si>
  <si>
    <t>A &amp; P</t>
  </si>
  <si>
    <t>PSV</t>
  </si>
  <si>
    <t>PSAV</t>
  </si>
  <si>
    <t>COLL. PREP</t>
  </si>
  <si>
    <t>EPI</t>
  </si>
  <si>
    <t>VOC PREP</t>
  </si>
  <si>
    <t>ABE &amp; SEC</t>
  </si>
  <si>
    <t>OUT-OF-STATE</t>
  </si>
  <si>
    <t>TOTAL FUND 1</t>
  </si>
  <si>
    <t>FUND 2</t>
  </si>
  <si>
    <t>TOTAL FUND 2</t>
  </si>
  <si>
    <t>TOTAL FUND 1 AND FUND 2</t>
  </si>
  <si>
    <t>STUDENT FEE REVENUE</t>
  </si>
  <si>
    <t>TECHNOLOGY FEES</t>
  </si>
  <si>
    <t>TOTAL TUITION, OUT-OF-STATE FEES AND TECHNOLOGY</t>
  </si>
  <si>
    <t xml:space="preserve">DO NOT USE AMOUNTS TO CALCULATE TOTAL FTE. </t>
  </si>
  <si>
    <t>EASTERN FLORIDA STATE COLLEGE</t>
  </si>
  <si>
    <t>Tuition-Career and Applied Technology (Formerly PSAV)</t>
  </si>
  <si>
    <t>Out-of-state Fees-Career and Applied Technology (Formerly PSAV)</t>
  </si>
  <si>
    <t>40266</t>
  </si>
  <si>
    <t>40101 &amp; 40110</t>
  </si>
  <si>
    <t>DEV. ED.</t>
  </si>
  <si>
    <t>40301 &amp; 40310</t>
  </si>
  <si>
    <t>BROWARD COLLEGE</t>
  </si>
  <si>
    <t>COLLEGE OF CENTRAL FLORIDA</t>
  </si>
  <si>
    <t>CHIPOLA COLLEGE</t>
  </si>
  <si>
    <t>DAYTONA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</si>
  <si>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</si>
  <si>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</si>
  <si>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</si>
  <si>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</si>
  <si>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</si>
  <si>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</si>
  <si>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MIAMI DADE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</si>
  <si>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</si>
  <si>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</si>
  <si>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</si>
  <si>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</si>
  <si>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</si>
  <si>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</si>
  <si>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</si>
  <si>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</si>
  <si>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</si>
  <si>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</si>
  <si>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</si>
  <si>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THE COLLEGE OF THE FLORIDA KEYS</t>
  </si>
  <si>
    <t xml:space="preserve">TOTAL TUITION AND </t>
  </si>
  <si>
    <t>OUT-OF-STATE FEES</t>
  </si>
  <si>
    <t>2021.v01</t>
  </si>
  <si>
    <t xml:space="preserve">2020-2021 FEES </t>
  </si>
  <si>
    <t>STATE COLLEGE OF FLORIDA, MANATEE-SARASOTA</t>
  </si>
  <si>
    <t>NORTH FLORIDA COLLEGE</t>
  </si>
  <si>
    <t>PASCO-HERNANDO STATE COLLEGE</t>
  </si>
  <si>
    <t>FLORIDA SOUTHWESTERN STATE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</si>
</sst>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264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1" fillId="17" borderId="0" applyNumberFormat="0" applyBorder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3" fillId="35" borderId="30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21" borderId="29" applyNumberFormat="0" applyAlignment="0" applyProtection="0"/>
    <xf numFmtId="0" fontId="21" fillId="21" borderId="29" applyNumberFormat="0" applyAlignment="0" applyProtection="0"/>
    <xf numFmtId="0" fontId="22" fillId="0" borderId="34" applyNumberFormat="0" applyFill="0" applyAlignment="0" applyProtection="0"/>
    <xf numFmtId="0" fontId="23" fillId="36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25" fillId="0" borderId="0"/>
    <xf numFmtId="0" fontId="6" fillId="0" borderId="0"/>
    <xf numFmtId="0" fontId="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5" fillId="0" borderId="0"/>
    <xf numFmtId="0" fontId="6" fillId="37" borderId="35" applyNumberFormat="0" applyFont="0" applyAlignment="0" applyProtection="0"/>
    <xf numFmtId="0" fontId="1" fillId="2" borderId="1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1" fillId="2" borderId="1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6" fillId="0" borderId="0"/>
    <xf numFmtId="0" fontId="4" fillId="0" borderId="0"/>
    <xf numFmtId="0" fontId="24" fillId="0" borderId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5" fillId="0" borderId="0" xfId="2" applyNumberFormat="1" applyFont="1" applyAlignment="1">
      <alignment horizontal="right"/>
    </xf>
    <xf numFmtId="0" fontId="5" fillId="15" borderId="3" xfId="0" applyNumberFormat="1" applyFont="1" applyFill="1" applyBorder="1" applyAlignment="1">
      <alignment horizontal="centerContinuous"/>
    </xf>
    <xf numFmtId="0" fontId="5" fillId="15" borderId="3" xfId="0" applyNumberFormat="1" applyFont="1" applyFill="1" applyBorder="1" applyAlignment="1">
      <alignment horizontal="center"/>
    </xf>
    <xf numFmtId="0" fontId="5" fillId="15" borderId="4" xfId="0" applyNumberFormat="1" applyFont="1" applyFill="1" applyBorder="1" applyAlignment="1">
      <alignment horizontal="centerContinuous"/>
    </xf>
    <xf numFmtId="0" fontId="3" fillId="0" borderId="0" xfId="0" applyFont="1" applyBorder="1"/>
    <xf numFmtId="0" fontId="5" fillId="0" borderId="2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/>
    <xf numFmtId="0" fontId="5" fillId="15" borderId="7" xfId="0" applyNumberFormat="1" applyFont="1" applyFill="1" applyBorder="1" applyAlignment="1">
      <alignment horizontal="left" indent="2"/>
    </xf>
    <xf numFmtId="0" fontId="7" fillId="15" borderId="8" xfId="0" applyNumberFormat="1" applyFont="1" applyFill="1" applyBorder="1" applyAlignment="1"/>
    <xf numFmtId="0" fontId="7" fillId="15" borderId="9" xfId="0" applyNumberFormat="1" applyFont="1" applyFill="1" applyBorder="1" applyAlignment="1">
      <alignment horizontal="center"/>
    </xf>
    <xf numFmtId="44" fontId="7" fillId="15" borderId="9" xfId="1" applyFont="1" applyFill="1" applyBorder="1" applyAlignment="1"/>
    <xf numFmtId="0" fontId="7" fillId="0" borderId="10" xfId="0" applyNumberFormat="1" applyFont="1" applyFill="1" applyBorder="1" applyAlignment="1"/>
    <xf numFmtId="0" fontId="7" fillId="0" borderId="11" xfId="0" applyNumberFormat="1" applyFont="1" applyFill="1" applyBorder="1" applyAlignment="1"/>
    <xf numFmtId="0" fontId="7" fillId="0" borderId="12" xfId="0" applyNumberFormat="1" applyFont="1" applyFill="1" applyBorder="1" applyAlignment="1">
      <alignment horizontal="center"/>
    </xf>
    <xf numFmtId="44" fontId="7" fillId="0" borderId="12" xfId="1" applyFont="1" applyFill="1" applyBorder="1" applyAlignment="1"/>
    <xf numFmtId="164" fontId="7" fillId="15" borderId="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/>
    <xf numFmtId="0" fontId="7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/>
    <xf numFmtId="0" fontId="7" fillId="0" borderId="13" xfId="2" applyNumberFormat="1" applyFont="1" applyBorder="1" applyAlignment="1"/>
    <xf numFmtId="164" fontId="7" fillId="0" borderId="14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0" fontId="5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/>
    <xf numFmtId="0" fontId="7" fillId="0" borderId="13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5" fillId="0" borderId="18" xfId="0" applyNumberFormat="1" applyFont="1" applyFill="1" applyBorder="1" applyAlignment="1">
      <alignment horizontal="centerContinuous"/>
    </xf>
    <xf numFmtId="0" fontId="5" fillId="0" borderId="19" xfId="0" applyNumberFormat="1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/>
    <xf numFmtId="0" fontId="5" fillId="0" borderId="18" xfId="0" applyNumberFormat="1" applyFont="1" applyFill="1" applyBorder="1" applyAlignment="1">
      <alignment horizontal="left"/>
    </xf>
    <xf numFmtId="0" fontId="3" fillId="0" borderId="19" xfId="0" applyFont="1" applyFill="1" applyBorder="1"/>
    <xf numFmtId="0" fontId="3" fillId="0" borderId="4" xfId="0" applyFont="1" applyFill="1" applyBorder="1" applyAlignment="1">
      <alignment horizontal="center"/>
    </xf>
    <xf numFmtId="44" fontId="7" fillId="0" borderId="20" xfId="1" applyFont="1" applyFill="1" applyBorder="1" applyAlignment="1"/>
    <xf numFmtId="3" fontId="5" fillId="0" borderId="21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  <xf numFmtId="0" fontId="3" fillId="0" borderId="23" xfId="0" applyFont="1" applyFill="1" applyBorder="1"/>
    <xf numFmtId="0" fontId="3" fillId="0" borderId="24" xfId="0" applyFont="1" applyFill="1" applyBorder="1" applyAlignment="1">
      <alignment horizontal="center"/>
    </xf>
    <xf numFmtId="44" fontId="7" fillId="0" borderId="25" xfId="1" applyFont="1" applyFill="1" applyBorder="1" applyAlignment="1"/>
    <xf numFmtId="164" fontId="3" fillId="0" borderId="20" xfId="0" applyNumberFormat="1" applyFont="1" applyFill="1" applyBorder="1"/>
    <xf numFmtId="0" fontId="6" fillId="0" borderId="13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28" xfId="0" applyFont="1" applyBorder="1"/>
    <xf numFmtId="0" fontId="3" fillId="0" borderId="13" xfId="0" applyFont="1" applyBorder="1"/>
    <xf numFmtId="44" fontId="7" fillId="15" borderId="38" xfId="1" applyFont="1" applyFill="1" applyBorder="1" applyAlignment="1"/>
    <xf numFmtId="0" fontId="7" fillId="0" borderId="39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44" fontId="7" fillId="0" borderId="40" xfId="1" applyFont="1" applyFill="1" applyBorder="1" applyAlignment="1"/>
    <xf numFmtId="164" fontId="7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2"/>
    </xf>
    <xf numFmtId="0" fontId="7" fillId="0" borderId="0" xfId="0" applyNumberFormat="1" applyFont="1" applyFill="1" applyBorder="1" applyAlignment="1">
      <alignment horizontal="center"/>
    </xf>
    <xf numFmtId="44" fontId="7" fillId="0" borderId="0" xfId="1" applyFont="1" applyFill="1" applyBorder="1" applyAlignment="1"/>
    <xf numFmtId="43" fontId="3" fillId="0" borderId="0" xfId="1263" applyFont="1"/>
    <xf numFmtId="0" fontId="5" fillId="0" borderId="41" xfId="0" applyNumberFormat="1" applyFont="1" applyFill="1" applyBorder="1" applyAlignment="1"/>
    <xf numFmtId="0" fontId="7" fillId="0" borderId="42" xfId="0" applyNumberFormat="1" applyFont="1" applyFill="1" applyBorder="1" applyAlignment="1"/>
    <xf numFmtId="0" fontId="7" fillId="0" borderId="43" xfId="0" applyNumberFormat="1" applyFont="1" applyFill="1" applyBorder="1" applyAlignment="1"/>
    <xf numFmtId="0" fontId="7" fillId="0" borderId="44" xfId="0" applyNumberFormat="1" applyFont="1" applyFill="1" applyBorder="1" applyAlignment="1">
      <alignment horizontal="center"/>
    </xf>
    <xf numFmtId="44" fontId="7" fillId="0" borderId="44" xfId="1" applyFont="1" applyFill="1" applyBorder="1" applyAlignment="1"/>
    <xf numFmtId="44" fontId="7" fillId="0" borderId="45" xfId="1" applyFont="1" applyFill="1" applyBorder="1" applyAlignment="1"/>
    <xf numFmtId="164" fontId="7" fillId="0" borderId="46" xfId="0" applyNumberFormat="1" applyFont="1" applyFill="1" applyBorder="1" applyAlignment="1"/>
    <xf numFmtId="0" fontId="7" fillId="0" borderId="47" xfId="0" applyNumberFormat="1" applyFont="1" applyFill="1" applyBorder="1" applyAlignment="1"/>
    <xf numFmtId="164" fontId="7" fillId="0" borderId="48" xfId="0" applyNumberFormat="1" applyFont="1" applyFill="1" applyBorder="1" applyAlignment="1"/>
    <xf numFmtId="44" fontId="7" fillId="0" borderId="49" xfId="1" applyFont="1" applyFill="1" applyBorder="1" applyAlignment="1"/>
    <xf numFmtId="0" fontId="5" fillId="0" borderId="50" xfId="0" applyNumberFormat="1" applyFont="1" applyFill="1" applyBorder="1" applyAlignment="1"/>
    <xf numFmtId="164" fontId="5" fillId="0" borderId="51" xfId="0" applyNumberFormat="1" applyFont="1" applyFill="1" applyBorder="1" applyAlignment="1">
      <alignment horizontal="center"/>
    </xf>
    <xf numFmtId="0" fontId="7" fillId="0" borderId="50" xfId="0" applyNumberFormat="1" applyFont="1" applyFill="1" applyBorder="1" applyAlignment="1"/>
    <xf numFmtId="164" fontId="7" fillId="0" borderId="51" xfId="0" applyNumberFormat="1" applyFont="1" applyFill="1" applyBorder="1" applyAlignment="1"/>
    <xf numFmtId="0" fontId="5" fillId="0" borderId="52" xfId="0" applyNumberFormat="1" applyFont="1" applyFill="1" applyBorder="1" applyAlignment="1">
      <alignment horizontal="left"/>
    </xf>
    <xf numFmtId="0" fontId="5" fillId="0" borderId="53" xfId="0" applyNumberFormat="1" applyFont="1" applyFill="1" applyBorder="1" applyAlignment="1">
      <alignment horizontal="left"/>
    </xf>
    <xf numFmtId="0" fontId="7" fillId="0" borderId="53" xfId="0" applyNumberFormat="1" applyFont="1" applyFill="1" applyBorder="1" applyAlignment="1">
      <alignment horizontal="center"/>
    </xf>
    <xf numFmtId="44" fontId="7" fillId="0" borderId="54" xfId="1" applyFont="1" applyFill="1" applyBorder="1" applyAlignment="1"/>
    <xf numFmtId="0" fontId="5" fillId="0" borderId="55" xfId="0" applyNumberFormat="1" applyFont="1" applyFill="1" applyBorder="1" applyAlignment="1">
      <alignment horizontal="left"/>
    </xf>
    <xf numFmtId="4" fontId="7" fillId="0" borderId="50" xfId="0" applyNumberFormat="1" applyFont="1" applyFill="1" applyBorder="1" applyAlignment="1"/>
    <xf numFmtId="164" fontId="7" fillId="0" borderId="56" xfId="0" applyNumberFormat="1" applyFont="1" applyFill="1" applyBorder="1" applyAlignment="1"/>
    <xf numFmtId="4" fontId="5" fillId="0" borderId="50" xfId="0" applyNumberFormat="1" applyFont="1" applyFill="1" applyBorder="1" applyAlignment="1"/>
    <xf numFmtId="0" fontId="5" fillId="0" borderId="52" xfId="0" applyNumberFormat="1" applyFont="1" applyFill="1" applyBorder="1" applyAlignment="1"/>
    <xf numFmtId="0" fontId="5" fillId="0" borderId="53" xfId="0" applyNumberFormat="1" applyFont="1" applyFill="1" applyBorder="1" applyAlignment="1"/>
    <xf numFmtId="0" fontId="5" fillId="0" borderId="57" xfId="0" applyNumberFormat="1" applyFont="1" applyFill="1" applyBorder="1" applyAlignment="1"/>
    <xf numFmtId="0" fontId="5" fillId="0" borderId="55" xfId="0" applyNumberFormat="1" applyFont="1" applyFill="1" applyBorder="1" applyAlignment="1"/>
    <xf numFmtId="44" fontId="7" fillId="0" borderId="58" xfId="1" applyFont="1" applyFill="1" applyBorder="1" applyAlignment="1"/>
    <xf numFmtId="3" fontId="5" fillId="0" borderId="59" xfId="0" applyNumberFormat="1" applyFont="1" applyFill="1" applyBorder="1" applyAlignment="1">
      <alignment horizontal="left"/>
    </xf>
    <xf numFmtId="0" fontId="3" fillId="0" borderId="46" xfId="0" applyFont="1" applyFill="1" applyBorder="1" applyAlignment="1">
      <alignment horizontal="center"/>
    </xf>
    <xf numFmtId="164" fontId="3" fillId="0" borderId="60" xfId="0" applyNumberFormat="1" applyFont="1" applyFill="1" applyBorder="1"/>
    <xf numFmtId="0" fontId="5" fillId="0" borderId="61" xfId="0" applyNumberFormat="1" applyFont="1" applyFill="1" applyBorder="1" applyAlignment="1">
      <alignment horizontal="left"/>
    </xf>
    <xf numFmtId="0" fontId="3" fillId="0" borderId="62" xfId="0" applyFont="1" applyFill="1" applyBorder="1"/>
    <xf numFmtId="0" fontId="3" fillId="0" borderId="63" xfId="0" applyFont="1" applyFill="1" applyBorder="1" applyAlignment="1">
      <alignment horizontal="center"/>
    </xf>
    <xf numFmtId="44" fontId="7" fillId="0" borderId="64" xfId="1" applyFont="1" applyFill="1" applyBorder="1" applyAlignment="1"/>
    <xf numFmtId="0" fontId="3" fillId="0" borderId="59" xfId="0" applyFont="1" applyFill="1" applyBorder="1"/>
    <xf numFmtId="0" fontId="2" fillId="0" borderId="59" xfId="0" applyFont="1" applyFill="1" applyBorder="1"/>
    <xf numFmtId="44" fontId="6" fillId="0" borderId="60" xfId="1" applyFont="1" applyFill="1" applyBorder="1"/>
    <xf numFmtId="0" fontId="3" fillId="0" borderId="62" xfId="0" applyFont="1" applyBorder="1"/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65" xfId="0" applyFont="1" applyBorder="1"/>
    <xf numFmtId="0" fontId="7" fillId="0" borderId="41" xfId="0" applyNumberFormat="1" applyFont="1" applyFill="1" applyBorder="1" applyAlignment="1"/>
    <xf numFmtId="0" fontId="7" fillId="0" borderId="41" xfId="2" applyNumberFormat="1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3" fillId="0" borderId="50" xfId="0" applyNumberFormat="1" applyFont="1" applyBorder="1"/>
    <xf numFmtId="0" fontId="7" fillId="0" borderId="55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0" xfId="2" applyNumberFormat="1" applyFont="1" applyAlignment="1">
      <alignment horizontal="right"/>
    </xf>
    <xf numFmtId="0" fontId="26" fillId="0" borderId="0" xfId="2" applyNumberFormat="1" applyFont="1" applyAlignment="1">
      <alignment horizontal="center"/>
    </xf>
    <xf numFmtId="0" fontId="33" fillId="15" borderId="2" xfId="0" applyNumberFormat="1" applyFont="1" applyFill="1" applyBorder="1" applyAlignment="1">
      <alignment horizontal="centerContinuous"/>
    </xf>
    <xf numFmtId="0" fontId="33" fillId="15" borderId="3" xfId="0" applyNumberFormat="1" applyFont="1" applyFill="1" applyBorder="1" applyAlignment="1">
      <alignment horizontal="centerContinuous"/>
    </xf>
    <xf numFmtId="0" fontId="33" fillId="15" borderId="3" xfId="0" applyNumberFormat="1" applyFont="1" applyFill="1" applyBorder="1" applyAlignment="1">
      <alignment horizontal="center"/>
    </xf>
    <xf numFmtId="0" fontId="33" fillId="15" borderId="4" xfId="0" applyNumberFormat="1" applyFont="1" applyFill="1" applyBorder="1" applyAlignment="1">
      <alignment horizontal="centerContinuous"/>
    </xf>
    <xf numFmtId="0" fontId="2" fillId="0" borderId="0" xfId="0" applyFont="1" applyBorder="1" applyAlignment="1"/>
    <xf numFmtId="0" fontId="33" fillId="0" borderId="15" xfId="0" applyFont="1" applyBorder="1" applyAlignment="1"/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5" fillId="0" borderId="51" xfId="0" applyNumberFormat="1" applyFont="1" applyFill="1" applyBorder="1" applyAlignment="1">
      <alignment horizontal="center"/>
    </xf>
    <xf numFmtId="0" fontId="5" fillId="15" borderId="66" xfId="0" applyNumberFormat="1" applyFont="1" applyFill="1" applyBorder="1" applyAlignment="1">
      <alignment horizontal="left" indent="2"/>
    </xf>
    <xf numFmtId="0" fontId="7" fillId="15" borderId="67" xfId="0" applyNumberFormat="1" applyFont="1" applyFill="1" applyBorder="1" applyAlignment="1"/>
    <xf numFmtId="0" fontId="7" fillId="15" borderId="38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left"/>
    </xf>
    <xf numFmtId="0" fontId="5" fillId="0" borderId="69" xfId="0" applyNumberFormat="1" applyFont="1" applyFill="1" applyBorder="1" applyAlignment="1">
      <alignment horizontal="left"/>
    </xf>
    <xf numFmtId="0" fontId="7" fillId="0" borderId="70" xfId="0" applyNumberFormat="1" applyFont="1" applyFill="1" applyBorder="1" applyAlignment="1">
      <alignment horizontal="center"/>
    </xf>
    <xf numFmtId="44" fontId="7" fillId="0" borderId="71" xfId="1" applyFont="1" applyFill="1" applyBorder="1" applyAlignment="1"/>
    <xf numFmtId="44" fontId="7" fillId="0" borderId="72" xfId="1" applyFont="1" applyFill="1" applyBorder="1" applyAlignment="1"/>
    <xf numFmtId="0" fontId="5" fillId="0" borderId="73" xfId="0" applyNumberFormat="1" applyFont="1" applyFill="1" applyBorder="1" applyAlignment="1">
      <alignment horizontal="left"/>
    </xf>
    <xf numFmtId="0" fontId="5" fillId="0" borderId="74" xfId="0" applyNumberFormat="1" applyFont="1" applyFill="1" applyBorder="1" applyAlignment="1">
      <alignment horizontal="left"/>
    </xf>
    <xf numFmtId="0" fontId="7" fillId="0" borderId="75" xfId="0" applyNumberFormat="1" applyFont="1" applyFill="1" applyBorder="1" applyAlignment="1">
      <alignment horizontal="center"/>
    </xf>
    <xf numFmtId="44" fontId="7" fillId="0" borderId="76" xfId="1" applyFont="1" applyFill="1" applyBorder="1" applyAlignment="1"/>
    <xf numFmtId="0" fontId="3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1" fillId="0" borderId="0" xfId="0" applyFont="1" applyFill="1" applyBorder="1" applyAlignment="1"/>
    <xf numFmtId="0" fontId="5" fillId="0" borderId="4" xfId="0" applyNumberFormat="1" applyFont="1" applyFill="1" applyBorder="1" applyAlignment="1"/>
    <xf numFmtId="0" fontId="5" fillId="0" borderId="13" xfId="0" applyNumberFormat="1" applyFont="1" applyFill="1" applyBorder="1" applyAlignment="1">
      <alignment horizontal="center"/>
    </xf>
    <xf numFmtId="0" fontId="33" fillId="15" borderId="77" xfId="0" applyNumberFormat="1" applyFont="1" applyFill="1" applyBorder="1" applyAlignment="1">
      <alignment horizontal="centerContinuous"/>
    </xf>
    <xf numFmtId="0" fontId="33" fillId="15" borderId="78" xfId="0" applyNumberFormat="1" applyFont="1" applyFill="1" applyBorder="1" applyAlignment="1">
      <alignment horizontal="centerContinuous"/>
    </xf>
    <xf numFmtId="0" fontId="33" fillId="15" borderId="78" xfId="0" applyNumberFormat="1" applyFont="1" applyFill="1" applyBorder="1" applyAlignment="1">
      <alignment horizontal="center"/>
    </xf>
    <xf numFmtId="0" fontId="33" fillId="15" borderId="79" xfId="0" applyNumberFormat="1" applyFont="1" applyFill="1" applyBorder="1" applyAlignment="1">
      <alignment horizontal="centerContinuous"/>
    </xf>
    <xf numFmtId="0" fontId="5" fillId="0" borderId="80" xfId="0" applyNumberFormat="1" applyFont="1" applyFill="1" applyBorder="1" applyAlignment="1"/>
    <xf numFmtId="0" fontId="5" fillId="0" borderId="81" xfId="0" applyNumberFormat="1" applyFont="1" applyFill="1" applyBorder="1" applyAlignment="1"/>
    <xf numFmtId="0" fontId="5" fillId="0" borderId="82" xfId="0" applyNumberFormat="1" applyFont="1" applyFill="1" applyBorder="1" applyAlignment="1">
      <alignment horizontal="center"/>
    </xf>
    <xf numFmtId="0" fontId="5" fillId="0" borderId="83" xfId="0" applyNumberFormat="1" applyFont="1" applyFill="1" applyBorder="1" applyAlignment="1">
      <alignment horizontal="center"/>
    </xf>
    <xf numFmtId="0" fontId="5" fillId="0" borderId="84" xfId="0" applyNumberFormat="1" applyFont="1" applyFill="1" applyBorder="1" applyAlignment="1"/>
    <xf numFmtId="0" fontId="5" fillId="0" borderId="85" xfId="0" applyNumberFormat="1" applyFont="1" applyFill="1" applyBorder="1" applyAlignment="1"/>
    <xf numFmtId="0" fontId="7" fillId="0" borderId="86" xfId="0" applyNumberFormat="1" applyFont="1" applyFill="1" applyBorder="1" applyAlignment="1"/>
    <xf numFmtId="44" fontId="7" fillId="0" borderId="56" xfId="1" applyFont="1" applyFill="1" applyBorder="1" applyAlignment="1"/>
    <xf numFmtId="44" fontId="7" fillId="0" borderId="87" xfId="1" applyFont="1" applyFill="1" applyBorder="1" applyAlignment="1"/>
    <xf numFmtId="0" fontId="7" fillId="0" borderId="88" xfId="0" applyNumberFormat="1" applyFont="1" applyFill="1" applyBorder="1" applyAlignment="1"/>
    <xf numFmtId="0" fontId="7" fillId="0" borderId="89" xfId="0" applyNumberFormat="1" applyFont="1" applyFill="1" applyBorder="1" applyAlignment="1"/>
    <xf numFmtId="0" fontId="7" fillId="0" borderId="90" xfId="0" applyNumberFormat="1" applyFont="1" applyFill="1" applyBorder="1" applyAlignment="1">
      <alignment horizontal="center"/>
    </xf>
    <xf numFmtId="44" fontId="7" fillId="0" borderId="90" xfId="1" applyFont="1" applyFill="1" applyBorder="1" applyAlignment="1"/>
    <xf numFmtId="44" fontId="7" fillId="0" borderId="91" xfId="1" applyFont="1" applyFill="1" applyBorder="1" applyAlignment="1"/>
  </cellXfs>
  <cellStyles count="1264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alculation 2 10" xfId="224"/>
    <cellStyle name="Calculation 2 10 2" xfId="225"/>
    <cellStyle name="Calculation 2 11" xfId="226"/>
    <cellStyle name="Calculation 2 11 2" xfId="227"/>
    <cellStyle name="Calculation 2 12" xfId="228"/>
    <cellStyle name="Calculation 2 12 2" xfId="229"/>
    <cellStyle name="Calculation 2 13" xfId="230"/>
    <cellStyle name="Calculation 2 13 2" xfId="231"/>
    <cellStyle name="Calculation 2 14" xfId="232"/>
    <cellStyle name="Calculation 2 14 2" xfId="233"/>
    <cellStyle name="Calculation 2 15" xfId="234"/>
    <cellStyle name="Calculation 2 15 2" xfId="235"/>
    <cellStyle name="Calculation 2 16" xfId="236"/>
    <cellStyle name="Calculation 2 16 2" xfId="237"/>
    <cellStyle name="Calculation 2 17" xfId="238"/>
    <cellStyle name="Calculation 2 17 2" xfId="239"/>
    <cellStyle name="Calculation 2 18" xfId="240"/>
    <cellStyle name="Calculation 2 18 2" xfId="241"/>
    <cellStyle name="Calculation 2 19" xfId="242"/>
    <cellStyle name="Calculation 2 19 2" xfId="243"/>
    <cellStyle name="Calculation 2 2" xfId="41"/>
    <cellStyle name="Calculation 2 2 10" xfId="244"/>
    <cellStyle name="Calculation 2 2 10 2" xfId="245"/>
    <cellStyle name="Calculation 2 2 11" xfId="246"/>
    <cellStyle name="Calculation 2 2 11 2" xfId="247"/>
    <cellStyle name="Calculation 2 2 12" xfId="248"/>
    <cellStyle name="Calculation 2 2 12 2" xfId="249"/>
    <cellStyle name="Calculation 2 2 13" xfId="250"/>
    <cellStyle name="Calculation 2 2 13 2" xfId="251"/>
    <cellStyle name="Calculation 2 2 14" xfId="252"/>
    <cellStyle name="Calculation 2 2 14 2" xfId="253"/>
    <cellStyle name="Calculation 2 2 15" xfId="254"/>
    <cellStyle name="Calculation 2 2 15 2" xfId="255"/>
    <cellStyle name="Calculation 2 2 16" xfId="256"/>
    <cellStyle name="Calculation 2 2 16 2" xfId="257"/>
    <cellStyle name="Calculation 2 2 17" xfId="258"/>
    <cellStyle name="Calculation 2 2 17 2" xfId="259"/>
    <cellStyle name="Calculation 2 2 18" xfId="260"/>
    <cellStyle name="Calculation 2 2 18 2" xfId="261"/>
    <cellStyle name="Calculation 2 2 19" xfId="262"/>
    <cellStyle name="Calculation 2 2 19 2" xfId="263"/>
    <cellStyle name="Calculation 2 2 2" xfId="170"/>
    <cellStyle name="Calculation 2 2 2 2" xfId="264"/>
    <cellStyle name="Calculation 2 2 20" xfId="265"/>
    <cellStyle name="Calculation 2 2 20 2" xfId="266"/>
    <cellStyle name="Calculation 2 2 21" xfId="267"/>
    <cellStyle name="Calculation 2 2 21 2" xfId="268"/>
    <cellStyle name="Calculation 2 2 22" xfId="269"/>
    <cellStyle name="Calculation 2 2 22 2" xfId="270"/>
    <cellStyle name="Calculation 2 2 23" xfId="271"/>
    <cellStyle name="Calculation 2 2 23 2" xfId="272"/>
    <cellStyle name="Calculation 2 2 24" xfId="273"/>
    <cellStyle name="Calculation 2 2 24 2" xfId="274"/>
    <cellStyle name="Calculation 2 2 25" xfId="275"/>
    <cellStyle name="Calculation 2 2 25 2" xfId="276"/>
    <cellStyle name="Calculation 2 2 26" xfId="277"/>
    <cellStyle name="Calculation 2 2 26 2" xfId="278"/>
    <cellStyle name="Calculation 2 2 27" xfId="279"/>
    <cellStyle name="Calculation 2 2 27 2" xfId="280"/>
    <cellStyle name="Calculation 2 2 28" xfId="281"/>
    <cellStyle name="Calculation 2 2 28 2" xfId="282"/>
    <cellStyle name="Calculation 2 2 29" xfId="283"/>
    <cellStyle name="Calculation 2 2 29 2" xfId="284"/>
    <cellStyle name="Calculation 2 2 3" xfId="191"/>
    <cellStyle name="Calculation 2 2 3 2" xfId="285"/>
    <cellStyle name="Calculation 2 2 30" xfId="286"/>
    <cellStyle name="Calculation 2 2 30 2" xfId="287"/>
    <cellStyle name="Calculation 2 2 31" xfId="288"/>
    <cellStyle name="Calculation 2 2 31 2" xfId="289"/>
    <cellStyle name="Calculation 2 2 32" xfId="290"/>
    <cellStyle name="Calculation 2 2 32 2" xfId="291"/>
    <cellStyle name="Calculation 2 2 33" xfId="292"/>
    <cellStyle name="Calculation 2 2 33 2" xfId="293"/>
    <cellStyle name="Calculation 2 2 34" xfId="294"/>
    <cellStyle name="Calculation 2 2 34 2" xfId="295"/>
    <cellStyle name="Calculation 2 2 35" xfId="296"/>
    <cellStyle name="Calculation 2 2 35 2" xfId="297"/>
    <cellStyle name="Calculation 2 2 36" xfId="298"/>
    <cellStyle name="Calculation 2 2 36 2" xfId="299"/>
    <cellStyle name="Calculation 2 2 37" xfId="300"/>
    <cellStyle name="Calculation 2 2 37 2" xfId="301"/>
    <cellStyle name="Calculation 2 2 38" xfId="302"/>
    <cellStyle name="Calculation 2 2 38 2" xfId="303"/>
    <cellStyle name="Calculation 2 2 39" xfId="304"/>
    <cellStyle name="Calculation 2 2 39 2" xfId="305"/>
    <cellStyle name="Calculation 2 2 4" xfId="192"/>
    <cellStyle name="Calculation 2 2 4 2" xfId="306"/>
    <cellStyle name="Calculation 2 2 40" xfId="307"/>
    <cellStyle name="Calculation 2 2 40 2" xfId="308"/>
    <cellStyle name="Calculation 2 2 41" xfId="309"/>
    <cellStyle name="Calculation 2 2 41 2" xfId="310"/>
    <cellStyle name="Calculation 2 2 42" xfId="311"/>
    <cellStyle name="Calculation 2 2 42 2" xfId="312"/>
    <cellStyle name="Calculation 2 2 43" xfId="313"/>
    <cellStyle name="Calculation 2 2 43 2" xfId="314"/>
    <cellStyle name="Calculation 2 2 44" xfId="315"/>
    <cellStyle name="Calculation 2 2 44 2" xfId="316"/>
    <cellStyle name="Calculation 2 2 45" xfId="317"/>
    <cellStyle name="Calculation 2 2 45 2" xfId="318"/>
    <cellStyle name="Calculation 2 2 46" xfId="319"/>
    <cellStyle name="Calculation 2 2 46 2" xfId="320"/>
    <cellStyle name="Calculation 2 2 47" xfId="321"/>
    <cellStyle name="Calculation 2 2 47 2" xfId="322"/>
    <cellStyle name="Calculation 2 2 48" xfId="323"/>
    <cellStyle name="Calculation 2 2 48 2" xfId="324"/>
    <cellStyle name="Calculation 2 2 49" xfId="325"/>
    <cellStyle name="Calculation 2 2 49 2" xfId="326"/>
    <cellStyle name="Calculation 2 2 5" xfId="193"/>
    <cellStyle name="Calculation 2 2 5 2" xfId="327"/>
    <cellStyle name="Calculation 2 2 50" xfId="328"/>
    <cellStyle name="Calculation 2 2 50 2" xfId="329"/>
    <cellStyle name="Calculation 2 2 51" xfId="330"/>
    <cellStyle name="Calculation 2 2 51 2" xfId="331"/>
    <cellStyle name="Calculation 2 2 52" xfId="332"/>
    <cellStyle name="Calculation 2 2 52 2" xfId="333"/>
    <cellStyle name="Calculation 2 2 53" xfId="334"/>
    <cellStyle name="Calculation 2 2 54" xfId="335"/>
    <cellStyle name="Calculation 2 2 55" xfId="336"/>
    <cellStyle name="Calculation 2 2 56" xfId="337"/>
    <cellStyle name="Calculation 2 2 57" xfId="338"/>
    <cellStyle name="Calculation 2 2 6" xfId="194"/>
    <cellStyle name="Calculation 2 2 6 2" xfId="339"/>
    <cellStyle name="Calculation 2 2 7" xfId="195"/>
    <cellStyle name="Calculation 2 2 7 2" xfId="340"/>
    <cellStyle name="Calculation 2 2 8" xfId="341"/>
    <cellStyle name="Calculation 2 2 8 2" xfId="342"/>
    <cellStyle name="Calculation 2 2 9" xfId="343"/>
    <cellStyle name="Calculation 2 2 9 2" xfId="344"/>
    <cellStyle name="Calculation 2 20" xfId="345"/>
    <cellStyle name="Calculation 2 20 2" xfId="346"/>
    <cellStyle name="Calculation 2 21" xfId="347"/>
    <cellStyle name="Calculation 2 21 2" xfId="348"/>
    <cellStyle name="Calculation 2 22" xfId="349"/>
    <cellStyle name="Calculation 2 22 2" xfId="350"/>
    <cellStyle name="Calculation 2 23" xfId="351"/>
    <cellStyle name="Calculation 2 23 2" xfId="352"/>
    <cellStyle name="Calculation 2 24" xfId="353"/>
    <cellStyle name="Calculation 2 24 2" xfId="354"/>
    <cellStyle name="Calculation 2 25" xfId="355"/>
    <cellStyle name="Calculation 2 25 2" xfId="356"/>
    <cellStyle name="Calculation 2 26" xfId="357"/>
    <cellStyle name="Calculation 2 26 2" xfId="358"/>
    <cellStyle name="Calculation 2 27" xfId="359"/>
    <cellStyle name="Calculation 2 27 2" xfId="360"/>
    <cellStyle name="Calculation 2 28" xfId="361"/>
    <cellStyle name="Calculation 2 28 2" xfId="362"/>
    <cellStyle name="Calculation 2 29" xfId="363"/>
    <cellStyle name="Calculation 2 29 2" xfId="364"/>
    <cellStyle name="Calculation 2 3" xfId="171"/>
    <cellStyle name="Calculation 2 3 2" xfId="365"/>
    <cellStyle name="Calculation 2 30" xfId="366"/>
    <cellStyle name="Calculation 2 30 2" xfId="367"/>
    <cellStyle name="Calculation 2 31" xfId="368"/>
    <cellStyle name="Calculation 2 31 2" xfId="369"/>
    <cellStyle name="Calculation 2 32" xfId="370"/>
    <cellStyle name="Calculation 2 32 2" xfId="371"/>
    <cellStyle name="Calculation 2 33" xfId="372"/>
    <cellStyle name="Calculation 2 33 2" xfId="373"/>
    <cellStyle name="Calculation 2 34" xfId="374"/>
    <cellStyle name="Calculation 2 34 2" xfId="375"/>
    <cellStyle name="Calculation 2 35" xfId="376"/>
    <cellStyle name="Calculation 2 35 2" xfId="377"/>
    <cellStyle name="Calculation 2 36" xfId="378"/>
    <cellStyle name="Calculation 2 36 2" xfId="379"/>
    <cellStyle name="Calculation 2 37" xfId="380"/>
    <cellStyle name="Calculation 2 37 2" xfId="381"/>
    <cellStyle name="Calculation 2 38" xfId="382"/>
    <cellStyle name="Calculation 2 38 2" xfId="383"/>
    <cellStyle name="Calculation 2 39" xfId="384"/>
    <cellStyle name="Calculation 2 39 2" xfId="385"/>
    <cellStyle name="Calculation 2 4" xfId="181"/>
    <cellStyle name="Calculation 2 4 2" xfId="386"/>
    <cellStyle name="Calculation 2 40" xfId="387"/>
    <cellStyle name="Calculation 2 40 2" xfId="388"/>
    <cellStyle name="Calculation 2 41" xfId="389"/>
    <cellStyle name="Calculation 2 41 2" xfId="390"/>
    <cellStyle name="Calculation 2 42" xfId="391"/>
    <cellStyle name="Calculation 2 42 2" xfId="392"/>
    <cellStyle name="Calculation 2 43" xfId="393"/>
    <cellStyle name="Calculation 2 43 2" xfId="394"/>
    <cellStyle name="Calculation 2 44" xfId="395"/>
    <cellStyle name="Calculation 2 44 2" xfId="396"/>
    <cellStyle name="Calculation 2 45" xfId="397"/>
    <cellStyle name="Calculation 2 45 2" xfId="398"/>
    <cellStyle name="Calculation 2 46" xfId="399"/>
    <cellStyle name="Calculation 2 46 2" xfId="400"/>
    <cellStyle name="Calculation 2 47" xfId="401"/>
    <cellStyle name="Calculation 2 47 2" xfId="402"/>
    <cellStyle name="Calculation 2 48" xfId="403"/>
    <cellStyle name="Calculation 2 48 2" xfId="404"/>
    <cellStyle name="Calculation 2 49" xfId="405"/>
    <cellStyle name="Calculation 2 49 2" xfId="406"/>
    <cellStyle name="Calculation 2 5" xfId="182"/>
    <cellStyle name="Calculation 2 5 2" xfId="407"/>
    <cellStyle name="Calculation 2 50" xfId="408"/>
    <cellStyle name="Calculation 2 50 2" xfId="409"/>
    <cellStyle name="Calculation 2 51" xfId="410"/>
    <cellStyle name="Calculation 2 51 2" xfId="411"/>
    <cellStyle name="Calculation 2 52" xfId="412"/>
    <cellStyle name="Calculation 2 52 2" xfId="413"/>
    <cellStyle name="Calculation 2 53" xfId="414"/>
    <cellStyle name="Calculation 2 53 2" xfId="415"/>
    <cellStyle name="Calculation 2 54" xfId="416"/>
    <cellStyle name="Calculation 2 55" xfId="417"/>
    <cellStyle name="Calculation 2 56" xfId="418"/>
    <cellStyle name="Calculation 2 57" xfId="419"/>
    <cellStyle name="Calculation 2 58" xfId="420"/>
    <cellStyle name="Calculation 2 6" xfId="421"/>
    <cellStyle name="Calculation 2 6 2" xfId="422"/>
    <cellStyle name="Calculation 2 7" xfId="423"/>
    <cellStyle name="Calculation 2 7 2" xfId="424"/>
    <cellStyle name="Calculation 2 8" xfId="425"/>
    <cellStyle name="Calculation 2 8 2" xfId="426"/>
    <cellStyle name="Calculation 2 9" xfId="427"/>
    <cellStyle name="Calculation 2 9 2" xfId="428"/>
    <cellStyle name="Check Cell 2" xfId="42"/>
    <cellStyle name="Comma" xfId="1263" builtinId="3"/>
    <cellStyle name="Comma 19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2" xfId="53"/>
    <cellStyle name="Comma 2 2 2" xfId="54"/>
    <cellStyle name="Comma 2 2 3" xfId="55"/>
    <cellStyle name="Comma 2 2 4" xfId="56"/>
    <cellStyle name="Comma 2 2 5" xfId="57"/>
    <cellStyle name="Comma 2 3" xfId="58"/>
    <cellStyle name="Comma 2 3 2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3" xfId="66"/>
    <cellStyle name="Comma 3 2" xfId="67"/>
    <cellStyle name="Comma 4" xfId="68"/>
    <cellStyle name="Comma 4 2" xfId="69"/>
    <cellStyle name="Comma 5" xfId="222"/>
    <cellStyle name="Currency" xfId="1" builtinId="4"/>
    <cellStyle name="Currency 2" xfId="70"/>
    <cellStyle name="Currency 2 2" xfId="71"/>
    <cellStyle name="Currency 2 3" xfId="72"/>
    <cellStyle name="Currency 3" xfId="73"/>
    <cellStyle name="Currency 4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Hyperlink 2" xfId="81"/>
    <cellStyle name="Hyperlink 2 2" xfId="429"/>
    <cellStyle name="Hyperlink 2 3" xfId="430"/>
    <cellStyle name="Input 2" xfId="82"/>
    <cellStyle name="Input 2 10" xfId="431"/>
    <cellStyle name="Input 2 10 2" xfId="432"/>
    <cellStyle name="Input 2 11" xfId="433"/>
    <cellStyle name="Input 2 11 2" xfId="434"/>
    <cellStyle name="Input 2 12" xfId="435"/>
    <cellStyle name="Input 2 12 2" xfId="436"/>
    <cellStyle name="Input 2 13" xfId="437"/>
    <cellStyle name="Input 2 13 2" xfId="438"/>
    <cellStyle name="Input 2 14" xfId="439"/>
    <cellStyle name="Input 2 14 2" xfId="440"/>
    <cellStyle name="Input 2 15" xfId="441"/>
    <cellStyle name="Input 2 15 2" xfId="442"/>
    <cellStyle name="Input 2 16" xfId="443"/>
    <cellStyle name="Input 2 16 2" xfId="444"/>
    <cellStyle name="Input 2 17" xfId="445"/>
    <cellStyle name="Input 2 17 2" xfId="446"/>
    <cellStyle name="Input 2 18" xfId="447"/>
    <cellStyle name="Input 2 18 2" xfId="448"/>
    <cellStyle name="Input 2 19" xfId="449"/>
    <cellStyle name="Input 2 19 2" xfId="450"/>
    <cellStyle name="Input 2 2" xfId="83"/>
    <cellStyle name="Input 2 2 10" xfId="451"/>
    <cellStyle name="Input 2 2 10 2" xfId="452"/>
    <cellStyle name="Input 2 2 11" xfId="453"/>
    <cellStyle name="Input 2 2 11 2" xfId="454"/>
    <cellStyle name="Input 2 2 12" xfId="455"/>
    <cellStyle name="Input 2 2 12 2" xfId="456"/>
    <cellStyle name="Input 2 2 13" xfId="457"/>
    <cellStyle name="Input 2 2 13 2" xfId="458"/>
    <cellStyle name="Input 2 2 14" xfId="459"/>
    <cellStyle name="Input 2 2 14 2" xfId="460"/>
    <cellStyle name="Input 2 2 15" xfId="461"/>
    <cellStyle name="Input 2 2 15 2" xfId="462"/>
    <cellStyle name="Input 2 2 16" xfId="463"/>
    <cellStyle name="Input 2 2 16 2" xfId="464"/>
    <cellStyle name="Input 2 2 17" xfId="465"/>
    <cellStyle name="Input 2 2 17 2" xfId="466"/>
    <cellStyle name="Input 2 2 18" xfId="467"/>
    <cellStyle name="Input 2 2 18 2" xfId="468"/>
    <cellStyle name="Input 2 2 19" xfId="469"/>
    <cellStyle name="Input 2 2 19 2" xfId="470"/>
    <cellStyle name="Input 2 2 2" xfId="172"/>
    <cellStyle name="Input 2 2 2 2" xfId="471"/>
    <cellStyle name="Input 2 2 20" xfId="472"/>
    <cellStyle name="Input 2 2 20 2" xfId="473"/>
    <cellStyle name="Input 2 2 21" xfId="474"/>
    <cellStyle name="Input 2 2 21 2" xfId="475"/>
    <cellStyle name="Input 2 2 22" xfId="476"/>
    <cellStyle name="Input 2 2 22 2" xfId="477"/>
    <cellStyle name="Input 2 2 23" xfId="478"/>
    <cellStyle name="Input 2 2 23 2" xfId="479"/>
    <cellStyle name="Input 2 2 24" xfId="480"/>
    <cellStyle name="Input 2 2 24 2" xfId="481"/>
    <cellStyle name="Input 2 2 25" xfId="482"/>
    <cellStyle name="Input 2 2 25 2" xfId="483"/>
    <cellStyle name="Input 2 2 26" xfId="484"/>
    <cellStyle name="Input 2 2 26 2" xfId="485"/>
    <cellStyle name="Input 2 2 27" xfId="486"/>
    <cellStyle name="Input 2 2 27 2" xfId="487"/>
    <cellStyle name="Input 2 2 28" xfId="488"/>
    <cellStyle name="Input 2 2 28 2" xfId="489"/>
    <cellStyle name="Input 2 2 29" xfId="490"/>
    <cellStyle name="Input 2 2 29 2" xfId="491"/>
    <cellStyle name="Input 2 2 3" xfId="196"/>
    <cellStyle name="Input 2 2 3 2" xfId="492"/>
    <cellStyle name="Input 2 2 30" xfId="493"/>
    <cellStyle name="Input 2 2 30 2" xfId="494"/>
    <cellStyle name="Input 2 2 31" xfId="495"/>
    <cellStyle name="Input 2 2 31 2" xfId="496"/>
    <cellStyle name="Input 2 2 32" xfId="497"/>
    <cellStyle name="Input 2 2 32 2" xfId="498"/>
    <cellStyle name="Input 2 2 33" xfId="499"/>
    <cellStyle name="Input 2 2 33 2" xfId="500"/>
    <cellStyle name="Input 2 2 34" xfId="501"/>
    <cellStyle name="Input 2 2 34 2" xfId="502"/>
    <cellStyle name="Input 2 2 35" xfId="503"/>
    <cellStyle name="Input 2 2 35 2" xfId="504"/>
    <cellStyle name="Input 2 2 36" xfId="505"/>
    <cellStyle name="Input 2 2 36 2" xfId="506"/>
    <cellStyle name="Input 2 2 37" xfId="507"/>
    <cellStyle name="Input 2 2 37 2" xfId="508"/>
    <cellStyle name="Input 2 2 38" xfId="509"/>
    <cellStyle name="Input 2 2 38 2" xfId="510"/>
    <cellStyle name="Input 2 2 39" xfId="511"/>
    <cellStyle name="Input 2 2 39 2" xfId="512"/>
    <cellStyle name="Input 2 2 4" xfId="197"/>
    <cellStyle name="Input 2 2 4 2" xfId="513"/>
    <cellStyle name="Input 2 2 40" xfId="514"/>
    <cellStyle name="Input 2 2 40 2" xfId="515"/>
    <cellStyle name="Input 2 2 41" xfId="516"/>
    <cellStyle name="Input 2 2 41 2" xfId="517"/>
    <cellStyle name="Input 2 2 42" xfId="518"/>
    <cellStyle name="Input 2 2 42 2" xfId="519"/>
    <cellStyle name="Input 2 2 43" xfId="520"/>
    <cellStyle name="Input 2 2 43 2" xfId="521"/>
    <cellStyle name="Input 2 2 44" xfId="522"/>
    <cellStyle name="Input 2 2 44 2" xfId="523"/>
    <cellStyle name="Input 2 2 45" xfId="524"/>
    <cellStyle name="Input 2 2 45 2" xfId="525"/>
    <cellStyle name="Input 2 2 46" xfId="526"/>
    <cellStyle name="Input 2 2 46 2" xfId="527"/>
    <cellStyle name="Input 2 2 47" xfId="528"/>
    <cellStyle name="Input 2 2 47 2" xfId="529"/>
    <cellStyle name="Input 2 2 48" xfId="530"/>
    <cellStyle name="Input 2 2 48 2" xfId="531"/>
    <cellStyle name="Input 2 2 49" xfId="532"/>
    <cellStyle name="Input 2 2 49 2" xfId="533"/>
    <cellStyle name="Input 2 2 5" xfId="198"/>
    <cellStyle name="Input 2 2 5 2" xfId="534"/>
    <cellStyle name="Input 2 2 50" xfId="535"/>
    <cellStyle name="Input 2 2 50 2" xfId="536"/>
    <cellStyle name="Input 2 2 51" xfId="537"/>
    <cellStyle name="Input 2 2 51 2" xfId="538"/>
    <cellStyle name="Input 2 2 52" xfId="539"/>
    <cellStyle name="Input 2 2 52 2" xfId="540"/>
    <cellStyle name="Input 2 2 53" xfId="541"/>
    <cellStyle name="Input 2 2 54" xfId="542"/>
    <cellStyle name="Input 2 2 55" xfId="543"/>
    <cellStyle name="Input 2 2 56" xfId="544"/>
    <cellStyle name="Input 2 2 57" xfId="545"/>
    <cellStyle name="Input 2 2 6" xfId="199"/>
    <cellStyle name="Input 2 2 6 2" xfId="546"/>
    <cellStyle name="Input 2 2 7" xfId="200"/>
    <cellStyle name="Input 2 2 7 2" xfId="547"/>
    <cellStyle name="Input 2 2 8" xfId="548"/>
    <cellStyle name="Input 2 2 8 2" xfId="549"/>
    <cellStyle name="Input 2 2 9" xfId="550"/>
    <cellStyle name="Input 2 2 9 2" xfId="551"/>
    <cellStyle name="Input 2 20" xfId="552"/>
    <cellStyle name="Input 2 20 2" xfId="553"/>
    <cellStyle name="Input 2 21" xfId="554"/>
    <cellStyle name="Input 2 21 2" xfId="555"/>
    <cellStyle name="Input 2 22" xfId="556"/>
    <cellStyle name="Input 2 22 2" xfId="557"/>
    <cellStyle name="Input 2 23" xfId="558"/>
    <cellStyle name="Input 2 23 2" xfId="559"/>
    <cellStyle name="Input 2 24" xfId="560"/>
    <cellStyle name="Input 2 24 2" xfId="561"/>
    <cellStyle name="Input 2 25" xfId="562"/>
    <cellStyle name="Input 2 25 2" xfId="563"/>
    <cellStyle name="Input 2 26" xfId="564"/>
    <cellStyle name="Input 2 26 2" xfId="565"/>
    <cellStyle name="Input 2 27" xfId="566"/>
    <cellStyle name="Input 2 27 2" xfId="567"/>
    <cellStyle name="Input 2 28" xfId="568"/>
    <cellStyle name="Input 2 28 2" xfId="569"/>
    <cellStyle name="Input 2 29" xfId="570"/>
    <cellStyle name="Input 2 29 2" xfId="571"/>
    <cellStyle name="Input 2 3" xfId="173"/>
    <cellStyle name="Input 2 3 2" xfId="572"/>
    <cellStyle name="Input 2 30" xfId="573"/>
    <cellStyle name="Input 2 30 2" xfId="574"/>
    <cellStyle name="Input 2 31" xfId="575"/>
    <cellStyle name="Input 2 31 2" xfId="576"/>
    <cellStyle name="Input 2 32" xfId="577"/>
    <cellStyle name="Input 2 32 2" xfId="578"/>
    <cellStyle name="Input 2 33" xfId="579"/>
    <cellStyle name="Input 2 33 2" xfId="580"/>
    <cellStyle name="Input 2 34" xfId="581"/>
    <cellStyle name="Input 2 34 2" xfId="582"/>
    <cellStyle name="Input 2 35" xfId="583"/>
    <cellStyle name="Input 2 35 2" xfId="584"/>
    <cellStyle name="Input 2 36" xfId="585"/>
    <cellStyle name="Input 2 36 2" xfId="586"/>
    <cellStyle name="Input 2 37" xfId="587"/>
    <cellStyle name="Input 2 37 2" xfId="588"/>
    <cellStyle name="Input 2 38" xfId="589"/>
    <cellStyle name="Input 2 38 2" xfId="590"/>
    <cellStyle name="Input 2 39" xfId="591"/>
    <cellStyle name="Input 2 39 2" xfId="592"/>
    <cellStyle name="Input 2 4" xfId="183"/>
    <cellStyle name="Input 2 4 2" xfId="593"/>
    <cellStyle name="Input 2 40" xfId="594"/>
    <cellStyle name="Input 2 40 2" xfId="595"/>
    <cellStyle name="Input 2 41" xfId="596"/>
    <cellStyle name="Input 2 41 2" xfId="597"/>
    <cellStyle name="Input 2 42" xfId="598"/>
    <cellStyle name="Input 2 42 2" xfId="599"/>
    <cellStyle name="Input 2 43" xfId="600"/>
    <cellStyle name="Input 2 43 2" xfId="601"/>
    <cellStyle name="Input 2 44" xfId="602"/>
    <cellStyle name="Input 2 44 2" xfId="603"/>
    <cellStyle name="Input 2 45" xfId="604"/>
    <cellStyle name="Input 2 45 2" xfId="605"/>
    <cellStyle name="Input 2 46" xfId="606"/>
    <cellStyle name="Input 2 46 2" xfId="607"/>
    <cellStyle name="Input 2 47" xfId="608"/>
    <cellStyle name="Input 2 47 2" xfId="609"/>
    <cellStyle name="Input 2 48" xfId="610"/>
    <cellStyle name="Input 2 48 2" xfId="611"/>
    <cellStyle name="Input 2 49" xfId="612"/>
    <cellStyle name="Input 2 49 2" xfId="613"/>
    <cellStyle name="Input 2 5" xfId="184"/>
    <cellStyle name="Input 2 5 2" xfId="614"/>
    <cellStyle name="Input 2 50" xfId="615"/>
    <cellStyle name="Input 2 50 2" xfId="616"/>
    <cellStyle name="Input 2 51" xfId="617"/>
    <cellStyle name="Input 2 51 2" xfId="618"/>
    <cellStyle name="Input 2 52" xfId="619"/>
    <cellStyle name="Input 2 52 2" xfId="620"/>
    <cellStyle name="Input 2 53" xfId="621"/>
    <cellStyle name="Input 2 53 2" xfId="622"/>
    <cellStyle name="Input 2 54" xfId="623"/>
    <cellStyle name="Input 2 55" xfId="624"/>
    <cellStyle name="Input 2 56" xfId="625"/>
    <cellStyle name="Input 2 57" xfId="626"/>
    <cellStyle name="Input 2 58" xfId="627"/>
    <cellStyle name="Input 2 6" xfId="628"/>
    <cellStyle name="Input 2 6 2" xfId="629"/>
    <cellStyle name="Input 2 7" xfId="630"/>
    <cellStyle name="Input 2 7 2" xfId="631"/>
    <cellStyle name="Input 2 8" xfId="632"/>
    <cellStyle name="Input 2 8 2" xfId="633"/>
    <cellStyle name="Input 2 9" xfId="634"/>
    <cellStyle name="Input 2 9 2" xfId="635"/>
    <cellStyle name="Linked Cell 2" xfId="84"/>
    <cellStyle name="Neutral 2" xfId="85"/>
    <cellStyle name="Normal" xfId="0" builtinId="0"/>
    <cellStyle name="Normal 10" xfId="86"/>
    <cellStyle name="Normal 11" xfId="87"/>
    <cellStyle name="Normal 2" xfId="2"/>
    <cellStyle name="Normal 2 10" xfId="88"/>
    <cellStyle name="Normal 2 10 2" xfId="89"/>
    <cellStyle name="Normal 2 11" xfId="90"/>
    <cellStyle name="Normal 2 11 2" xfId="91"/>
    <cellStyle name="Normal 2 12" xfId="92"/>
    <cellStyle name="Normal 2 12 2" xfId="93"/>
    <cellStyle name="Normal 2 12 3" xfId="94"/>
    <cellStyle name="Normal 2 12 4" xfId="95"/>
    <cellStyle name="Normal 2 12 5" xfId="96"/>
    <cellStyle name="Normal 2 12 6" xfId="97"/>
    <cellStyle name="Normal 2 12 7" xfId="98"/>
    <cellStyle name="Normal 2 12 8" xfId="99"/>
    <cellStyle name="Normal 2 13" xfId="100"/>
    <cellStyle name="Normal 2 13 2" xfId="101"/>
    <cellStyle name="Normal 2 14" xfId="102"/>
    <cellStyle name="Normal 2 14 2" xfId="103"/>
    <cellStyle name="Normal 2 15" xfId="104"/>
    <cellStyle name="Normal 2 15 2" xfId="105"/>
    <cellStyle name="Normal 2 16" xfId="106"/>
    <cellStyle name="Normal 2 17" xfId="107"/>
    <cellStyle name="Normal 2 18" xfId="108"/>
    <cellStyle name="Normal 2 2" xfId="109"/>
    <cellStyle name="Normal 2 2 10" xfId="110"/>
    <cellStyle name="Normal 2 2 11" xfId="636"/>
    <cellStyle name="Normal 2 2 12" xfId="637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3 2" xfId="126"/>
    <cellStyle name="Normal 2 3 3" xfId="127"/>
    <cellStyle name="Normal 2 3 4" xfId="638"/>
    <cellStyle name="Normal 2 4" xfId="128"/>
    <cellStyle name="Normal 2 4 2" xfId="129"/>
    <cellStyle name="Normal 2 4 3" xfId="130"/>
    <cellStyle name="Normal 2 4 4" xfId="639"/>
    <cellStyle name="Normal 2 4 5" xfId="640"/>
    <cellStyle name="Normal 2 5" xfId="131"/>
    <cellStyle name="Normal 2 5 2" xfId="132"/>
    <cellStyle name="Normal 2 5 3" xfId="133"/>
    <cellStyle name="Normal 2 6" xfId="134"/>
    <cellStyle name="Normal 2 6 2" xfId="135"/>
    <cellStyle name="Normal 2 7" xfId="136"/>
    <cellStyle name="Normal 2 7 2" xfId="137"/>
    <cellStyle name="Normal 2 8" xfId="138"/>
    <cellStyle name="Normal 2 8 2" xfId="139"/>
    <cellStyle name="Normal 2 9" xfId="140"/>
    <cellStyle name="Normal 2 9 2" xfId="141"/>
    <cellStyle name="Normal 3" xfId="142"/>
    <cellStyle name="Normal 3 2" xfId="143"/>
    <cellStyle name="Normal 3 2 2" xfId="144"/>
    <cellStyle name="Normal 3 2 3" xfId="641"/>
    <cellStyle name="Normal 3 2 4" xfId="642"/>
    <cellStyle name="Normal 3 3" xfId="145"/>
    <cellStyle name="Normal 3 4" xfId="643"/>
    <cellStyle name="Normal 3 5" xfId="644"/>
    <cellStyle name="Normal 4" xfId="146"/>
    <cellStyle name="Normal 4 2" xfId="147"/>
    <cellStyle name="Normal 4 3" xfId="148"/>
    <cellStyle name="Normal 4 4" xfId="645"/>
    <cellStyle name="Normal 5" xfId="149"/>
    <cellStyle name="Normal 5 2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9" xfId="157"/>
    <cellStyle name="Normal 9 2" xfId="223"/>
    <cellStyle name="Note 2" xfId="158"/>
    <cellStyle name="Note 2 2" xfId="159"/>
    <cellStyle name="Note 2 3" xfId="160"/>
    <cellStyle name="Note 2 3 10" xfId="646"/>
    <cellStyle name="Note 2 3 10 2" xfId="647"/>
    <cellStyle name="Note 2 3 11" xfId="648"/>
    <cellStyle name="Note 2 3 11 2" xfId="649"/>
    <cellStyle name="Note 2 3 12" xfId="650"/>
    <cellStyle name="Note 2 3 12 2" xfId="651"/>
    <cellStyle name="Note 2 3 13" xfId="652"/>
    <cellStyle name="Note 2 3 13 2" xfId="653"/>
    <cellStyle name="Note 2 3 14" xfId="654"/>
    <cellStyle name="Note 2 3 14 2" xfId="655"/>
    <cellStyle name="Note 2 3 15" xfId="656"/>
    <cellStyle name="Note 2 3 15 2" xfId="657"/>
    <cellStyle name="Note 2 3 16" xfId="658"/>
    <cellStyle name="Note 2 3 16 2" xfId="659"/>
    <cellStyle name="Note 2 3 17" xfId="660"/>
    <cellStyle name="Note 2 3 17 2" xfId="661"/>
    <cellStyle name="Note 2 3 18" xfId="662"/>
    <cellStyle name="Note 2 3 18 2" xfId="663"/>
    <cellStyle name="Note 2 3 19" xfId="664"/>
    <cellStyle name="Note 2 3 19 2" xfId="665"/>
    <cellStyle name="Note 2 3 2" xfId="174"/>
    <cellStyle name="Note 2 3 2 2" xfId="666"/>
    <cellStyle name="Note 2 3 20" xfId="667"/>
    <cellStyle name="Note 2 3 20 2" xfId="668"/>
    <cellStyle name="Note 2 3 21" xfId="669"/>
    <cellStyle name="Note 2 3 21 2" xfId="670"/>
    <cellStyle name="Note 2 3 22" xfId="671"/>
    <cellStyle name="Note 2 3 22 2" xfId="672"/>
    <cellStyle name="Note 2 3 23" xfId="673"/>
    <cellStyle name="Note 2 3 23 2" xfId="674"/>
    <cellStyle name="Note 2 3 24" xfId="675"/>
    <cellStyle name="Note 2 3 24 2" xfId="676"/>
    <cellStyle name="Note 2 3 25" xfId="677"/>
    <cellStyle name="Note 2 3 25 2" xfId="678"/>
    <cellStyle name="Note 2 3 26" xfId="679"/>
    <cellStyle name="Note 2 3 26 2" xfId="680"/>
    <cellStyle name="Note 2 3 27" xfId="681"/>
    <cellStyle name="Note 2 3 27 2" xfId="682"/>
    <cellStyle name="Note 2 3 28" xfId="683"/>
    <cellStyle name="Note 2 3 28 2" xfId="684"/>
    <cellStyle name="Note 2 3 29" xfId="685"/>
    <cellStyle name="Note 2 3 29 2" xfId="686"/>
    <cellStyle name="Note 2 3 3" xfId="201"/>
    <cellStyle name="Note 2 3 3 2" xfId="687"/>
    <cellStyle name="Note 2 3 30" xfId="688"/>
    <cellStyle name="Note 2 3 30 2" xfId="689"/>
    <cellStyle name="Note 2 3 31" xfId="690"/>
    <cellStyle name="Note 2 3 31 2" xfId="691"/>
    <cellStyle name="Note 2 3 32" xfId="692"/>
    <cellStyle name="Note 2 3 32 2" xfId="693"/>
    <cellStyle name="Note 2 3 33" xfId="694"/>
    <cellStyle name="Note 2 3 33 2" xfId="695"/>
    <cellStyle name="Note 2 3 34" xfId="696"/>
    <cellStyle name="Note 2 3 34 2" xfId="697"/>
    <cellStyle name="Note 2 3 35" xfId="698"/>
    <cellStyle name="Note 2 3 35 2" xfId="699"/>
    <cellStyle name="Note 2 3 36" xfId="700"/>
    <cellStyle name="Note 2 3 36 2" xfId="701"/>
    <cellStyle name="Note 2 3 37" xfId="702"/>
    <cellStyle name="Note 2 3 37 2" xfId="703"/>
    <cellStyle name="Note 2 3 38" xfId="704"/>
    <cellStyle name="Note 2 3 38 2" xfId="705"/>
    <cellStyle name="Note 2 3 39" xfId="706"/>
    <cellStyle name="Note 2 3 39 2" xfId="707"/>
    <cellStyle name="Note 2 3 4" xfId="202"/>
    <cellStyle name="Note 2 3 4 2" xfId="708"/>
    <cellStyle name="Note 2 3 40" xfId="709"/>
    <cellStyle name="Note 2 3 40 2" xfId="710"/>
    <cellStyle name="Note 2 3 41" xfId="711"/>
    <cellStyle name="Note 2 3 41 2" xfId="712"/>
    <cellStyle name="Note 2 3 42" xfId="713"/>
    <cellStyle name="Note 2 3 42 2" xfId="714"/>
    <cellStyle name="Note 2 3 43" xfId="715"/>
    <cellStyle name="Note 2 3 43 2" xfId="716"/>
    <cellStyle name="Note 2 3 44" xfId="717"/>
    <cellStyle name="Note 2 3 44 2" xfId="718"/>
    <cellStyle name="Note 2 3 45" xfId="719"/>
    <cellStyle name="Note 2 3 45 2" xfId="720"/>
    <cellStyle name="Note 2 3 46" xfId="721"/>
    <cellStyle name="Note 2 3 46 2" xfId="722"/>
    <cellStyle name="Note 2 3 47" xfId="723"/>
    <cellStyle name="Note 2 3 47 2" xfId="724"/>
    <cellStyle name="Note 2 3 48" xfId="725"/>
    <cellStyle name="Note 2 3 48 2" xfId="726"/>
    <cellStyle name="Note 2 3 49" xfId="727"/>
    <cellStyle name="Note 2 3 49 2" xfId="728"/>
    <cellStyle name="Note 2 3 5" xfId="203"/>
    <cellStyle name="Note 2 3 5 2" xfId="729"/>
    <cellStyle name="Note 2 3 50" xfId="730"/>
    <cellStyle name="Note 2 3 50 2" xfId="731"/>
    <cellStyle name="Note 2 3 51" xfId="732"/>
    <cellStyle name="Note 2 3 51 2" xfId="733"/>
    <cellStyle name="Note 2 3 52" xfId="734"/>
    <cellStyle name="Note 2 3 52 2" xfId="735"/>
    <cellStyle name="Note 2 3 53" xfId="736"/>
    <cellStyle name="Note 2 3 54" xfId="737"/>
    <cellStyle name="Note 2 3 55" xfId="738"/>
    <cellStyle name="Note 2 3 56" xfId="739"/>
    <cellStyle name="Note 2 3 57" xfId="740"/>
    <cellStyle name="Note 2 3 6" xfId="204"/>
    <cellStyle name="Note 2 3 6 2" xfId="741"/>
    <cellStyle name="Note 2 3 7" xfId="205"/>
    <cellStyle name="Note 2 3 7 2" xfId="742"/>
    <cellStyle name="Note 2 3 8" xfId="206"/>
    <cellStyle name="Note 2 3 8 2" xfId="743"/>
    <cellStyle name="Note 2 3 9" xfId="744"/>
    <cellStyle name="Note 2 3 9 2" xfId="745"/>
    <cellStyle name="Note 2 4" xfId="161"/>
    <cellStyle name="Note 2 4 10" xfId="746"/>
    <cellStyle name="Note 2 4 10 2" xfId="747"/>
    <cellStyle name="Note 2 4 11" xfId="748"/>
    <cellStyle name="Note 2 4 11 2" xfId="749"/>
    <cellStyle name="Note 2 4 12" xfId="750"/>
    <cellStyle name="Note 2 4 12 2" xfId="751"/>
    <cellStyle name="Note 2 4 13" xfId="752"/>
    <cellStyle name="Note 2 4 13 2" xfId="753"/>
    <cellStyle name="Note 2 4 14" xfId="754"/>
    <cellStyle name="Note 2 4 14 2" xfId="755"/>
    <cellStyle name="Note 2 4 15" xfId="756"/>
    <cellStyle name="Note 2 4 15 2" xfId="757"/>
    <cellStyle name="Note 2 4 16" xfId="758"/>
    <cellStyle name="Note 2 4 16 2" xfId="759"/>
    <cellStyle name="Note 2 4 17" xfId="760"/>
    <cellStyle name="Note 2 4 17 2" xfId="761"/>
    <cellStyle name="Note 2 4 18" xfId="762"/>
    <cellStyle name="Note 2 4 18 2" xfId="763"/>
    <cellStyle name="Note 2 4 19" xfId="764"/>
    <cellStyle name="Note 2 4 19 2" xfId="765"/>
    <cellStyle name="Note 2 4 2" xfId="175"/>
    <cellStyle name="Note 2 4 2 2" xfId="766"/>
    <cellStyle name="Note 2 4 20" xfId="767"/>
    <cellStyle name="Note 2 4 20 2" xfId="768"/>
    <cellStyle name="Note 2 4 21" xfId="769"/>
    <cellStyle name="Note 2 4 21 2" xfId="770"/>
    <cellStyle name="Note 2 4 22" xfId="771"/>
    <cellStyle name="Note 2 4 22 2" xfId="772"/>
    <cellStyle name="Note 2 4 23" xfId="773"/>
    <cellStyle name="Note 2 4 23 2" xfId="774"/>
    <cellStyle name="Note 2 4 24" xfId="775"/>
    <cellStyle name="Note 2 4 24 2" xfId="776"/>
    <cellStyle name="Note 2 4 25" xfId="777"/>
    <cellStyle name="Note 2 4 25 2" xfId="778"/>
    <cellStyle name="Note 2 4 26" xfId="779"/>
    <cellStyle name="Note 2 4 26 2" xfId="780"/>
    <cellStyle name="Note 2 4 27" xfId="781"/>
    <cellStyle name="Note 2 4 27 2" xfId="782"/>
    <cellStyle name="Note 2 4 28" xfId="783"/>
    <cellStyle name="Note 2 4 28 2" xfId="784"/>
    <cellStyle name="Note 2 4 29" xfId="785"/>
    <cellStyle name="Note 2 4 29 2" xfId="786"/>
    <cellStyle name="Note 2 4 3" xfId="207"/>
    <cellStyle name="Note 2 4 3 2" xfId="787"/>
    <cellStyle name="Note 2 4 30" xfId="788"/>
    <cellStyle name="Note 2 4 30 2" xfId="789"/>
    <cellStyle name="Note 2 4 31" xfId="790"/>
    <cellStyle name="Note 2 4 31 2" xfId="791"/>
    <cellStyle name="Note 2 4 32" xfId="792"/>
    <cellStyle name="Note 2 4 32 2" xfId="793"/>
    <cellStyle name="Note 2 4 33" xfId="794"/>
    <cellStyle name="Note 2 4 33 2" xfId="795"/>
    <cellStyle name="Note 2 4 34" xfId="796"/>
    <cellStyle name="Note 2 4 34 2" xfId="797"/>
    <cellStyle name="Note 2 4 35" xfId="798"/>
    <cellStyle name="Note 2 4 35 2" xfId="799"/>
    <cellStyle name="Note 2 4 36" xfId="800"/>
    <cellStyle name="Note 2 4 36 2" xfId="801"/>
    <cellStyle name="Note 2 4 37" xfId="802"/>
    <cellStyle name="Note 2 4 37 2" xfId="803"/>
    <cellStyle name="Note 2 4 38" xfId="804"/>
    <cellStyle name="Note 2 4 38 2" xfId="805"/>
    <cellStyle name="Note 2 4 39" xfId="806"/>
    <cellStyle name="Note 2 4 39 2" xfId="807"/>
    <cellStyle name="Note 2 4 4" xfId="208"/>
    <cellStyle name="Note 2 4 4 2" xfId="808"/>
    <cellStyle name="Note 2 4 40" xfId="809"/>
    <cellStyle name="Note 2 4 40 2" xfId="810"/>
    <cellStyle name="Note 2 4 41" xfId="811"/>
    <cellStyle name="Note 2 4 41 2" xfId="812"/>
    <cellStyle name="Note 2 4 42" xfId="813"/>
    <cellStyle name="Note 2 4 42 2" xfId="814"/>
    <cellStyle name="Note 2 4 43" xfId="815"/>
    <cellStyle name="Note 2 4 43 2" xfId="816"/>
    <cellStyle name="Note 2 4 44" xfId="817"/>
    <cellStyle name="Note 2 4 44 2" xfId="818"/>
    <cellStyle name="Note 2 4 45" xfId="819"/>
    <cellStyle name="Note 2 4 45 2" xfId="820"/>
    <cellStyle name="Note 2 4 46" xfId="821"/>
    <cellStyle name="Note 2 4 46 2" xfId="822"/>
    <cellStyle name="Note 2 4 47" xfId="823"/>
    <cellStyle name="Note 2 4 47 2" xfId="824"/>
    <cellStyle name="Note 2 4 48" xfId="825"/>
    <cellStyle name="Note 2 4 48 2" xfId="826"/>
    <cellStyle name="Note 2 4 49" xfId="827"/>
    <cellStyle name="Note 2 4 49 2" xfId="828"/>
    <cellStyle name="Note 2 4 5" xfId="209"/>
    <cellStyle name="Note 2 4 5 2" xfId="829"/>
    <cellStyle name="Note 2 4 50" xfId="830"/>
    <cellStyle name="Note 2 4 50 2" xfId="831"/>
    <cellStyle name="Note 2 4 51" xfId="832"/>
    <cellStyle name="Note 2 4 51 2" xfId="833"/>
    <cellStyle name="Note 2 4 52" xfId="834"/>
    <cellStyle name="Note 2 4 52 2" xfId="835"/>
    <cellStyle name="Note 2 4 53" xfId="836"/>
    <cellStyle name="Note 2 4 54" xfId="837"/>
    <cellStyle name="Note 2 4 55" xfId="838"/>
    <cellStyle name="Note 2 4 56" xfId="839"/>
    <cellStyle name="Note 2 4 57" xfId="840"/>
    <cellStyle name="Note 2 4 6" xfId="210"/>
    <cellStyle name="Note 2 4 6 2" xfId="841"/>
    <cellStyle name="Note 2 4 7" xfId="211"/>
    <cellStyle name="Note 2 4 7 2" xfId="842"/>
    <cellStyle name="Note 2 4 8" xfId="843"/>
    <cellStyle name="Note 2 4 8 2" xfId="844"/>
    <cellStyle name="Note 2 4 9" xfId="845"/>
    <cellStyle name="Note 2 4 9 2" xfId="846"/>
    <cellStyle name="Note 2 5" xfId="176"/>
    <cellStyle name="Note 2 5 2" xfId="847"/>
    <cellStyle name="Note 2 6" xfId="185"/>
    <cellStyle name="Note 2 6 2" xfId="848"/>
    <cellStyle name="Note 2 7" xfId="186"/>
    <cellStyle name="Note 2 7 2" xfId="849"/>
    <cellStyle name="Note 2 8" xfId="850"/>
    <cellStyle name="Note 3" xfId="162"/>
    <cellStyle name="Output 2" xfId="163"/>
    <cellStyle name="Output 2 10" xfId="851"/>
    <cellStyle name="Output 2 10 2" xfId="852"/>
    <cellStyle name="Output 2 11" xfId="853"/>
    <cellStyle name="Output 2 11 2" xfId="854"/>
    <cellStyle name="Output 2 12" xfId="855"/>
    <cellStyle name="Output 2 12 2" xfId="856"/>
    <cellStyle name="Output 2 13" xfId="857"/>
    <cellStyle name="Output 2 13 2" xfId="858"/>
    <cellStyle name="Output 2 14" xfId="859"/>
    <cellStyle name="Output 2 14 2" xfId="860"/>
    <cellStyle name="Output 2 15" xfId="861"/>
    <cellStyle name="Output 2 15 2" xfId="862"/>
    <cellStyle name="Output 2 16" xfId="863"/>
    <cellStyle name="Output 2 16 2" xfId="864"/>
    <cellStyle name="Output 2 17" xfId="865"/>
    <cellStyle name="Output 2 17 2" xfId="866"/>
    <cellStyle name="Output 2 18" xfId="867"/>
    <cellStyle name="Output 2 18 2" xfId="868"/>
    <cellStyle name="Output 2 19" xfId="869"/>
    <cellStyle name="Output 2 19 2" xfId="870"/>
    <cellStyle name="Output 2 2" xfId="164"/>
    <cellStyle name="Output 2 2 10" xfId="871"/>
    <cellStyle name="Output 2 2 10 2" xfId="872"/>
    <cellStyle name="Output 2 2 11" xfId="873"/>
    <cellStyle name="Output 2 2 11 2" xfId="874"/>
    <cellStyle name="Output 2 2 12" xfId="875"/>
    <cellStyle name="Output 2 2 12 2" xfId="876"/>
    <cellStyle name="Output 2 2 13" xfId="877"/>
    <cellStyle name="Output 2 2 13 2" xfId="878"/>
    <cellStyle name="Output 2 2 14" xfId="879"/>
    <cellStyle name="Output 2 2 14 2" xfId="880"/>
    <cellStyle name="Output 2 2 15" xfId="881"/>
    <cellStyle name="Output 2 2 15 2" xfId="882"/>
    <cellStyle name="Output 2 2 16" xfId="883"/>
    <cellStyle name="Output 2 2 16 2" xfId="884"/>
    <cellStyle name="Output 2 2 17" xfId="885"/>
    <cellStyle name="Output 2 2 17 2" xfId="886"/>
    <cellStyle name="Output 2 2 18" xfId="887"/>
    <cellStyle name="Output 2 2 18 2" xfId="888"/>
    <cellStyle name="Output 2 2 19" xfId="889"/>
    <cellStyle name="Output 2 2 19 2" xfId="890"/>
    <cellStyle name="Output 2 2 2" xfId="177"/>
    <cellStyle name="Output 2 2 2 2" xfId="891"/>
    <cellStyle name="Output 2 2 20" xfId="892"/>
    <cellStyle name="Output 2 2 20 2" xfId="893"/>
    <cellStyle name="Output 2 2 21" xfId="894"/>
    <cellStyle name="Output 2 2 21 2" xfId="895"/>
    <cellStyle name="Output 2 2 22" xfId="896"/>
    <cellStyle name="Output 2 2 22 2" xfId="897"/>
    <cellStyle name="Output 2 2 23" xfId="898"/>
    <cellStyle name="Output 2 2 23 2" xfId="899"/>
    <cellStyle name="Output 2 2 24" xfId="900"/>
    <cellStyle name="Output 2 2 24 2" xfId="901"/>
    <cellStyle name="Output 2 2 25" xfId="902"/>
    <cellStyle name="Output 2 2 25 2" xfId="903"/>
    <cellStyle name="Output 2 2 26" xfId="904"/>
    <cellStyle name="Output 2 2 26 2" xfId="905"/>
    <cellStyle name="Output 2 2 27" xfId="906"/>
    <cellStyle name="Output 2 2 27 2" xfId="907"/>
    <cellStyle name="Output 2 2 28" xfId="908"/>
    <cellStyle name="Output 2 2 28 2" xfId="909"/>
    <cellStyle name="Output 2 2 29" xfId="910"/>
    <cellStyle name="Output 2 2 29 2" xfId="911"/>
    <cellStyle name="Output 2 2 3" xfId="212"/>
    <cellStyle name="Output 2 2 3 2" xfId="912"/>
    <cellStyle name="Output 2 2 30" xfId="913"/>
    <cellStyle name="Output 2 2 30 2" xfId="914"/>
    <cellStyle name="Output 2 2 31" xfId="915"/>
    <cellStyle name="Output 2 2 31 2" xfId="916"/>
    <cellStyle name="Output 2 2 32" xfId="917"/>
    <cellStyle name="Output 2 2 32 2" xfId="918"/>
    <cellStyle name="Output 2 2 33" xfId="919"/>
    <cellStyle name="Output 2 2 33 2" xfId="920"/>
    <cellStyle name="Output 2 2 34" xfId="921"/>
    <cellStyle name="Output 2 2 34 2" xfId="922"/>
    <cellStyle name="Output 2 2 35" xfId="923"/>
    <cellStyle name="Output 2 2 35 2" xfId="924"/>
    <cellStyle name="Output 2 2 36" xfId="925"/>
    <cellStyle name="Output 2 2 36 2" xfId="926"/>
    <cellStyle name="Output 2 2 37" xfId="927"/>
    <cellStyle name="Output 2 2 37 2" xfId="928"/>
    <cellStyle name="Output 2 2 38" xfId="929"/>
    <cellStyle name="Output 2 2 38 2" xfId="930"/>
    <cellStyle name="Output 2 2 39" xfId="931"/>
    <cellStyle name="Output 2 2 39 2" xfId="932"/>
    <cellStyle name="Output 2 2 4" xfId="213"/>
    <cellStyle name="Output 2 2 4 2" xfId="933"/>
    <cellStyle name="Output 2 2 40" xfId="934"/>
    <cellStyle name="Output 2 2 40 2" xfId="935"/>
    <cellStyle name="Output 2 2 41" xfId="936"/>
    <cellStyle name="Output 2 2 41 2" xfId="937"/>
    <cellStyle name="Output 2 2 42" xfId="938"/>
    <cellStyle name="Output 2 2 42 2" xfId="939"/>
    <cellStyle name="Output 2 2 43" xfId="940"/>
    <cellStyle name="Output 2 2 43 2" xfId="941"/>
    <cellStyle name="Output 2 2 44" xfId="942"/>
    <cellStyle name="Output 2 2 44 2" xfId="943"/>
    <cellStyle name="Output 2 2 45" xfId="944"/>
    <cellStyle name="Output 2 2 45 2" xfId="945"/>
    <cellStyle name="Output 2 2 46" xfId="946"/>
    <cellStyle name="Output 2 2 46 2" xfId="947"/>
    <cellStyle name="Output 2 2 47" xfId="948"/>
    <cellStyle name="Output 2 2 47 2" xfId="949"/>
    <cellStyle name="Output 2 2 48" xfId="950"/>
    <cellStyle name="Output 2 2 48 2" xfId="951"/>
    <cellStyle name="Output 2 2 49" xfId="952"/>
    <cellStyle name="Output 2 2 49 2" xfId="953"/>
    <cellStyle name="Output 2 2 5" xfId="214"/>
    <cellStyle name="Output 2 2 5 2" xfId="954"/>
    <cellStyle name="Output 2 2 50" xfId="955"/>
    <cellStyle name="Output 2 2 50 2" xfId="956"/>
    <cellStyle name="Output 2 2 51" xfId="957"/>
    <cellStyle name="Output 2 2 51 2" xfId="958"/>
    <cellStyle name="Output 2 2 52" xfId="959"/>
    <cellStyle name="Output 2 2 52 2" xfId="960"/>
    <cellStyle name="Output 2 2 53" xfId="961"/>
    <cellStyle name="Output 2 2 54" xfId="962"/>
    <cellStyle name="Output 2 2 55" xfId="963"/>
    <cellStyle name="Output 2 2 56" xfId="964"/>
    <cellStyle name="Output 2 2 57" xfId="965"/>
    <cellStyle name="Output 2 2 6" xfId="215"/>
    <cellStyle name="Output 2 2 6 2" xfId="966"/>
    <cellStyle name="Output 2 2 7" xfId="216"/>
    <cellStyle name="Output 2 2 7 2" xfId="967"/>
    <cellStyle name="Output 2 2 8" xfId="968"/>
    <cellStyle name="Output 2 2 8 2" xfId="969"/>
    <cellStyle name="Output 2 2 9" xfId="970"/>
    <cellStyle name="Output 2 2 9 2" xfId="971"/>
    <cellStyle name="Output 2 20" xfId="972"/>
    <cellStyle name="Output 2 20 2" xfId="973"/>
    <cellStyle name="Output 2 21" xfId="974"/>
    <cellStyle name="Output 2 21 2" xfId="975"/>
    <cellStyle name="Output 2 22" xfId="976"/>
    <cellStyle name="Output 2 22 2" xfId="977"/>
    <cellStyle name="Output 2 23" xfId="978"/>
    <cellStyle name="Output 2 23 2" xfId="979"/>
    <cellStyle name="Output 2 24" xfId="980"/>
    <cellStyle name="Output 2 24 2" xfId="981"/>
    <cellStyle name="Output 2 25" xfId="982"/>
    <cellStyle name="Output 2 25 2" xfId="983"/>
    <cellStyle name="Output 2 26" xfId="984"/>
    <cellStyle name="Output 2 26 2" xfId="985"/>
    <cellStyle name="Output 2 27" xfId="986"/>
    <cellStyle name="Output 2 27 2" xfId="987"/>
    <cellStyle name="Output 2 28" xfId="988"/>
    <cellStyle name="Output 2 28 2" xfId="989"/>
    <cellStyle name="Output 2 29" xfId="990"/>
    <cellStyle name="Output 2 29 2" xfId="991"/>
    <cellStyle name="Output 2 3" xfId="178"/>
    <cellStyle name="Output 2 3 2" xfId="992"/>
    <cellStyle name="Output 2 30" xfId="993"/>
    <cellStyle name="Output 2 30 2" xfId="994"/>
    <cellStyle name="Output 2 31" xfId="995"/>
    <cellStyle name="Output 2 31 2" xfId="996"/>
    <cellStyle name="Output 2 32" xfId="997"/>
    <cellStyle name="Output 2 32 2" xfId="998"/>
    <cellStyle name="Output 2 33" xfId="999"/>
    <cellStyle name="Output 2 33 2" xfId="1000"/>
    <cellStyle name="Output 2 34" xfId="1001"/>
    <cellStyle name="Output 2 34 2" xfId="1002"/>
    <cellStyle name="Output 2 35" xfId="1003"/>
    <cellStyle name="Output 2 35 2" xfId="1004"/>
    <cellStyle name="Output 2 36" xfId="1005"/>
    <cellStyle name="Output 2 36 2" xfId="1006"/>
    <cellStyle name="Output 2 37" xfId="1007"/>
    <cellStyle name="Output 2 37 2" xfId="1008"/>
    <cellStyle name="Output 2 38" xfId="1009"/>
    <cellStyle name="Output 2 38 2" xfId="1010"/>
    <cellStyle name="Output 2 39" xfId="1011"/>
    <cellStyle name="Output 2 39 2" xfId="1012"/>
    <cellStyle name="Output 2 4" xfId="187"/>
    <cellStyle name="Output 2 4 2" xfId="1013"/>
    <cellStyle name="Output 2 40" xfId="1014"/>
    <cellStyle name="Output 2 40 2" xfId="1015"/>
    <cellStyle name="Output 2 41" xfId="1016"/>
    <cellStyle name="Output 2 41 2" xfId="1017"/>
    <cellStyle name="Output 2 42" xfId="1018"/>
    <cellStyle name="Output 2 42 2" xfId="1019"/>
    <cellStyle name="Output 2 43" xfId="1020"/>
    <cellStyle name="Output 2 43 2" xfId="1021"/>
    <cellStyle name="Output 2 44" xfId="1022"/>
    <cellStyle name="Output 2 44 2" xfId="1023"/>
    <cellStyle name="Output 2 45" xfId="1024"/>
    <cellStyle name="Output 2 45 2" xfId="1025"/>
    <cellStyle name="Output 2 46" xfId="1026"/>
    <cellStyle name="Output 2 46 2" xfId="1027"/>
    <cellStyle name="Output 2 47" xfId="1028"/>
    <cellStyle name="Output 2 47 2" xfId="1029"/>
    <cellStyle name="Output 2 48" xfId="1030"/>
    <cellStyle name="Output 2 48 2" xfId="1031"/>
    <cellStyle name="Output 2 49" xfId="1032"/>
    <cellStyle name="Output 2 49 2" xfId="1033"/>
    <cellStyle name="Output 2 5" xfId="188"/>
    <cellStyle name="Output 2 5 2" xfId="1034"/>
    <cellStyle name="Output 2 50" xfId="1035"/>
    <cellStyle name="Output 2 50 2" xfId="1036"/>
    <cellStyle name="Output 2 51" xfId="1037"/>
    <cellStyle name="Output 2 51 2" xfId="1038"/>
    <cellStyle name="Output 2 52" xfId="1039"/>
    <cellStyle name="Output 2 52 2" xfId="1040"/>
    <cellStyle name="Output 2 53" xfId="1041"/>
    <cellStyle name="Output 2 53 2" xfId="1042"/>
    <cellStyle name="Output 2 54" xfId="1043"/>
    <cellStyle name="Output 2 55" xfId="1044"/>
    <cellStyle name="Output 2 56" xfId="1045"/>
    <cellStyle name="Output 2 57" xfId="1046"/>
    <cellStyle name="Output 2 58" xfId="1047"/>
    <cellStyle name="Output 2 6" xfId="1048"/>
    <cellStyle name="Output 2 6 2" xfId="1049"/>
    <cellStyle name="Output 2 7" xfId="1050"/>
    <cellStyle name="Output 2 7 2" xfId="1051"/>
    <cellStyle name="Output 2 8" xfId="1052"/>
    <cellStyle name="Output 2 8 2" xfId="1053"/>
    <cellStyle name="Output 2 9" xfId="1054"/>
    <cellStyle name="Output 2 9 2" xfId="1055"/>
    <cellStyle name="Percent 2" xfId="165"/>
    <cellStyle name="Percent 2 2" xfId="1056"/>
    <cellStyle name="Percent 2 3" xfId="1057"/>
    <cellStyle name="Title 2" xfId="166"/>
    <cellStyle name="Total 2" xfId="167"/>
    <cellStyle name="Total 2 10" xfId="1058"/>
    <cellStyle name="Total 2 10 2" xfId="1059"/>
    <cellStyle name="Total 2 11" xfId="1060"/>
    <cellStyle name="Total 2 11 2" xfId="1061"/>
    <cellStyle name="Total 2 12" xfId="1062"/>
    <cellStyle name="Total 2 12 2" xfId="1063"/>
    <cellStyle name="Total 2 13" xfId="1064"/>
    <cellStyle name="Total 2 13 2" xfId="1065"/>
    <cellStyle name="Total 2 14" xfId="1066"/>
    <cellStyle name="Total 2 14 2" xfId="1067"/>
    <cellStyle name="Total 2 15" xfId="1068"/>
    <cellStyle name="Total 2 15 2" xfId="1069"/>
    <cellStyle name="Total 2 16" xfId="1070"/>
    <cellStyle name="Total 2 16 2" xfId="1071"/>
    <cellStyle name="Total 2 17" xfId="1072"/>
    <cellStyle name="Total 2 17 2" xfId="1073"/>
    <cellStyle name="Total 2 18" xfId="1074"/>
    <cellStyle name="Total 2 18 2" xfId="1075"/>
    <cellStyle name="Total 2 19" xfId="1076"/>
    <cellStyle name="Total 2 19 2" xfId="1077"/>
    <cellStyle name="Total 2 2" xfId="168"/>
    <cellStyle name="Total 2 2 10" xfId="1078"/>
    <cellStyle name="Total 2 2 10 2" xfId="1079"/>
    <cellStyle name="Total 2 2 11" xfId="1080"/>
    <cellStyle name="Total 2 2 11 2" xfId="1081"/>
    <cellStyle name="Total 2 2 12" xfId="1082"/>
    <cellStyle name="Total 2 2 12 2" xfId="1083"/>
    <cellStyle name="Total 2 2 13" xfId="1084"/>
    <cellStyle name="Total 2 2 13 2" xfId="1085"/>
    <cellStyle name="Total 2 2 14" xfId="1086"/>
    <cellStyle name="Total 2 2 14 2" xfId="1087"/>
    <cellStyle name="Total 2 2 15" xfId="1088"/>
    <cellStyle name="Total 2 2 15 2" xfId="1089"/>
    <cellStyle name="Total 2 2 16" xfId="1090"/>
    <cellStyle name="Total 2 2 16 2" xfId="1091"/>
    <cellStyle name="Total 2 2 17" xfId="1092"/>
    <cellStyle name="Total 2 2 17 2" xfId="1093"/>
    <cellStyle name="Total 2 2 18" xfId="1094"/>
    <cellStyle name="Total 2 2 18 2" xfId="1095"/>
    <cellStyle name="Total 2 2 19" xfId="1096"/>
    <cellStyle name="Total 2 2 19 2" xfId="1097"/>
    <cellStyle name="Total 2 2 2" xfId="179"/>
    <cellStyle name="Total 2 2 2 2" xfId="1098"/>
    <cellStyle name="Total 2 2 20" xfId="1099"/>
    <cellStyle name="Total 2 2 20 2" xfId="1100"/>
    <cellStyle name="Total 2 2 21" xfId="1101"/>
    <cellStyle name="Total 2 2 21 2" xfId="1102"/>
    <cellStyle name="Total 2 2 22" xfId="1103"/>
    <cellStyle name="Total 2 2 22 2" xfId="1104"/>
    <cellStyle name="Total 2 2 23" xfId="1105"/>
    <cellStyle name="Total 2 2 23 2" xfId="1106"/>
    <cellStyle name="Total 2 2 24" xfId="1107"/>
    <cellStyle name="Total 2 2 24 2" xfId="1108"/>
    <cellStyle name="Total 2 2 25" xfId="1109"/>
    <cellStyle name="Total 2 2 25 2" xfId="1110"/>
    <cellStyle name="Total 2 2 26" xfId="1111"/>
    <cellStyle name="Total 2 2 26 2" xfId="1112"/>
    <cellStyle name="Total 2 2 27" xfId="1113"/>
    <cellStyle name="Total 2 2 27 2" xfId="1114"/>
    <cellStyle name="Total 2 2 28" xfId="1115"/>
    <cellStyle name="Total 2 2 28 2" xfId="1116"/>
    <cellStyle name="Total 2 2 29" xfId="1117"/>
    <cellStyle name="Total 2 2 29 2" xfId="1118"/>
    <cellStyle name="Total 2 2 3" xfId="217"/>
    <cellStyle name="Total 2 2 3 2" xfId="1119"/>
    <cellStyle name="Total 2 2 30" xfId="1120"/>
    <cellStyle name="Total 2 2 30 2" xfId="1121"/>
    <cellStyle name="Total 2 2 31" xfId="1122"/>
    <cellStyle name="Total 2 2 31 2" xfId="1123"/>
    <cellStyle name="Total 2 2 32" xfId="1124"/>
    <cellStyle name="Total 2 2 32 2" xfId="1125"/>
    <cellStyle name="Total 2 2 33" xfId="1126"/>
    <cellStyle name="Total 2 2 33 2" xfId="1127"/>
    <cellStyle name="Total 2 2 34" xfId="1128"/>
    <cellStyle name="Total 2 2 34 2" xfId="1129"/>
    <cellStyle name="Total 2 2 35" xfId="1130"/>
    <cellStyle name="Total 2 2 35 2" xfId="1131"/>
    <cellStyle name="Total 2 2 36" xfId="1132"/>
    <cellStyle name="Total 2 2 36 2" xfId="1133"/>
    <cellStyle name="Total 2 2 37" xfId="1134"/>
    <cellStyle name="Total 2 2 37 2" xfId="1135"/>
    <cellStyle name="Total 2 2 38" xfId="1136"/>
    <cellStyle name="Total 2 2 38 2" xfId="1137"/>
    <cellStyle name="Total 2 2 39" xfId="1138"/>
    <cellStyle name="Total 2 2 39 2" xfId="1139"/>
    <cellStyle name="Total 2 2 4" xfId="218"/>
    <cellStyle name="Total 2 2 4 2" xfId="1140"/>
    <cellStyle name="Total 2 2 40" xfId="1141"/>
    <cellStyle name="Total 2 2 40 2" xfId="1142"/>
    <cellStyle name="Total 2 2 41" xfId="1143"/>
    <cellStyle name="Total 2 2 41 2" xfId="1144"/>
    <cellStyle name="Total 2 2 42" xfId="1145"/>
    <cellStyle name="Total 2 2 42 2" xfId="1146"/>
    <cellStyle name="Total 2 2 43" xfId="1147"/>
    <cellStyle name="Total 2 2 43 2" xfId="1148"/>
    <cellStyle name="Total 2 2 44" xfId="1149"/>
    <cellStyle name="Total 2 2 44 2" xfId="1150"/>
    <cellStyle name="Total 2 2 45" xfId="1151"/>
    <cellStyle name="Total 2 2 45 2" xfId="1152"/>
    <cellStyle name="Total 2 2 46" xfId="1153"/>
    <cellStyle name="Total 2 2 46 2" xfId="1154"/>
    <cellStyle name="Total 2 2 47" xfId="1155"/>
    <cellStyle name="Total 2 2 47 2" xfId="1156"/>
    <cellStyle name="Total 2 2 48" xfId="1157"/>
    <cellStyle name="Total 2 2 48 2" xfId="1158"/>
    <cellStyle name="Total 2 2 49" xfId="1159"/>
    <cellStyle name="Total 2 2 49 2" xfId="1160"/>
    <cellStyle name="Total 2 2 5" xfId="219"/>
    <cellStyle name="Total 2 2 5 2" xfId="1161"/>
    <cellStyle name="Total 2 2 50" xfId="1162"/>
    <cellStyle name="Total 2 2 50 2" xfId="1163"/>
    <cellStyle name="Total 2 2 51" xfId="1164"/>
    <cellStyle name="Total 2 2 51 2" xfId="1165"/>
    <cellStyle name="Total 2 2 52" xfId="1166"/>
    <cellStyle name="Total 2 2 52 2" xfId="1167"/>
    <cellStyle name="Total 2 2 53" xfId="1168"/>
    <cellStyle name="Total 2 2 54" xfId="1169"/>
    <cellStyle name="Total 2 2 55" xfId="1170"/>
    <cellStyle name="Total 2 2 56" xfId="1171"/>
    <cellStyle name="Total 2 2 57" xfId="1172"/>
    <cellStyle name="Total 2 2 6" xfId="220"/>
    <cellStyle name="Total 2 2 6 2" xfId="1173"/>
    <cellStyle name="Total 2 2 7" xfId="221"/>
    <cellStyle name="Total 2 2 7 2" xfId="1174"/>
    <cellStyle name="Total 2 2 8" xfId="1175"/>
    <cellStyle name="Total 2 2 8 2" xfId="1176"/>
    <cellStyle name="Total 2 2 9" xfId="1177"/>
    <cellStyle name="Total 2 2 9 2" xfId="1178"/>
    <cellStyle name="Total 2 20" xfId="1179"/>
    <cellStyle name="Total 2 20 2" xfId="1180"/>
    <cellStyle name="Total 2 21" xfId="1181"/>
    <cellStyle name="Total 2 21 2" xfId="1182"/>
    <cellStyle name="Total 2 22" xfId="1183"/>
    <cellStyle name="Total 2 22 2" xfId="1184"/>
    <cellStyle name="Total 2 23" xfId="1185"/>
    <cellStyle name="Total 2 23 2" xfId="1186"/>
    <cellStyle name="Total 2 24" xfId="1187"/>
    <cellStyle name="Total 2 24 2" xfId="1188"/>
    <cellStyle name="Total 2 25" xfId="1189"/>
    <cellStyle name="Total 2 25 2" xfId="1190"/>
    <cellStyle name="Total 2 26" xfId="1191"/>
    <cellStyle name="Total 2 26 2" xfId="1192"/>
    <cellStyle name="Total 2 27" xfId="1193"/>
    <cellStyle name="Total 2 27 2" xfId="1194"/>
    <cellStyle name="Total 2 28" xfId="1195"/>
    <cellStyle name="Total 2 28 2" xfId="1196"/>
    <cellStyle name="Total 2 29" xfId="1197"/>
    <cellStyle name="Total 2 29 2" xfId="1198"/>
    <cellStyle name="Total 2 3" xfId="180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89"/>
    <cellStyle name="Total 2 4 2" xfId="1220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90"/>
    <cellStyle name="Total 2 5 2" xfId="1241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7" xfId="1257"/>
    <cellStyle name="Total 2 7 2" xfId="1258"/>
    <cellStyle name="Total 2 8" xfId="1259"/>
    <cellStyle name="Total 2 8 2" xfId="1260"/>
    <cellStyle name="Total 2 9" xfId="1261"/>
    <cellStyle name="Total 2 9 2" xfId="1262"/>
    <cellStyle name="Warning Text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480"/>
  <sheetViews>
    <sheetView tabSelected="1"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56"/>
    <col min="4" max="4" width="20.85546875" style="1" customWidth="1"/>
    <col min="5" max="5" width="22" style="1" customWidth="1"/>
    <col min="6" max="6" width="10" style="1" bestFit="1" customWidth="1"/>
    <col min="7" max="8" width="16" style="1" bestFit="1" customWidth="1"/>
    <col min="9" max="16384" width="9.140625" style="1"/>
  </cols>
  <sheetData>
    <row r="1" spans="1:16" ht="15.75">
      <c r="B1" s="145" t="s">
        <v>0</v>
      </c>
      <c r="C1" s="147"/>
      <c r="D1" s="147"/>
      <c r="E1" s="147"/>
    </row>
    <row r="2" spans="1:16" ht="13.5" thickBot="1">
      <c r="A2" s="115"/>
      <c r="B2" s="115"/>
      <c r="C2" s="115"/>
      <c r="D2" s="2" t="s">
        <v>1</v>
      </c>
      <c r="E2" s="123" t="s">
        <v>168</v>
      </c>
    </row>
    <row r="3" spans="1:16" ht="13.5" thickBot="1">
      <c r="A3" s="124" t="s">
        <v>169</v>
      </c>
      <c r="B3" s="3"/>
      <c r="C3" s="4"/>
      <c r="D3" s="3"/>
      <c r="E3" s="5"/>
      <c r="F3" s="6"/>
    </row>
    <row r="4" spans="1:16" ht="13.5" thickBot="1">
      <c r="A4" s="7"/>
      <c r="B4" s="8"/>
      <c r="C4" s="9"/>
      <c r="D4" s="9" t="s">
        <v>2</v>
      </c>
      <c r="E4" s="14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48" t="s">
        <v>167</v>
      </c>
      <c r="F5" s="6"/>
    </row>
    <row r="6" spans="1:16">
      <c r="A6" s="73" t="s">
        <v>7</v>
      </c>
      <c r="B6" s="74"/>
      <c r="C6" s="75" t="s">
        <v>8</v>
      </c>
      <c r="D6" s="76">
        <f>SUM(EASTERNFL:VALENCIA!D6)</f>
        <v>54250335.289999999</v>
      </c>
      <c r="E6" s="77">
        <f t="shared" ref="E6:E13" si="0">D6+D15</f>
        <v>58352404.030000001</v>
      </c>
      <c r="F6" s="6"/>
    </row>
    <row r="7" spans="1:16">
      <c r="A7" s="73" t="s">
        <v>9</v>
      </c>
      <c r="B7" s="74"/>
      <c r="C7" s="75" t="s">
        <v>10</v>
      </c>
      <c r="D7" s="76">
        <f>SUM(EASTERNFL:VALENCIA!D7)</f>
        <v>394727649.76999998</v>
      </c>
      <c r="E7" s="77">
        <f t="shared" si="0"/>
        <v>450381510.89999998</v>
      </c>
      <c r="F7" s="6"/>
    </row>
    <row r="8" spans="1:16">
      <c r="A8" s="73" t="s">
        <v>11</v>
      </c>
      <c r="B8" s="74"/>
      <c r="C8" s="75" t="s">
        <v>12</v>
      </c>
      <c r="D8" s="76">
        <f>SUM(EASTERNFL:VALENCIA!D8)</f>
        <v>127951287.35000001</v>
      </c>
      <c r="E8" s="77">
        <f t="shared" si="0"/>
        <v>143487307.96000001</v>
      </c>
      <c r="F8" s="6"/>
    </row>
    <row r="9" spans="1:16">
      <c r="A9" s="73" t="s">
        <v>13</v>
      </c>
      <c r="B9" s="74"/>
      <c r="C9" s="75" t="s">
        <v>14</v>
      </c>
      <c r="D9" s="76">
        <f>SUM(EASTERNFL:VALENCIA!D9)</f>
        <v>15971469.380000001</v>
      </c>
      <c r="E9" s="77">
        <f t="shared" si="0"/>
        <v>17554672.510000002</v>
      </c>
      <c r="F9" s="6"/>
    </row>
    <row r="10" spans="1:16">
      <c r="A10" s="73" t="s">
        <v>15</v>
      </c>
      <c r="B10" s="74"/>
      <c r="C10" s="75" t="s">
        <v>16</v>
      </c>
      <c r="D10" s="76">
        <f>SUM(EASTERNFL:VALENCIA!D10)</f>
        <v>14840291.76</v>
      </c>
      <c r="E10" s="77">
        <f t="shared" si="0"/>
        <v>18563516.27</v>
      </c>
      <c r="F10" s="6"/>
    </row>
    <row r="11" spans="1:16">
      <c r="A11" s="73" t="s">
        <v>17</v>
      </c>
      <c r="B11" s="74"/>
      <c r="C11" s="75" t="s">
        <v>18</v>
      </c>
      <c r="D11" s="76">
        <f>SUM(EASTERNFL:VALENCIA!D11)</f>
        <v>1146653.49</v>
      </c>
      <c r="E11" s="77">
        <f t="shared" si="0"/>
        <v>1198349.83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f>SUM(EASTERNFL:VALENCIA!D12)</f>
        <v>0</v>
      </c>
      <c r="E12" s="77">
        <f t="shared" si="0"/>
        <v>0</v>
      </c>
      <c r="F12" s="6"/>
    </row>
    <row r="13" spans="1:16" ht="13.5" thickBot="1">
      <c r="A13" s="73" t="s">
        <v>21</v>
      </c>
      <c r="B13" s="79"/>
      <c r="C13" s="75" t="s">
        <v>22</v>
      </c>
      <c r="D13" s="76">
        <f>SUM(EASTERNFL:VALENCIA!D13)</f>
        <v>536971.61</v>
      </c>
      <c r="E13" s="77">
        <f t="shared" si="0"/>
        <v>545251.61</v>
      </c>
      <c r="F13" s="6"/>
    </row>
    <row r="14" spans="1:16" ht="13.5" thickBot="1">
      <c r="A14" s="13" t="s">
        <v>23</v>
      </c>
      <c r="B14" s="14"/>
      <c r="C14" s="15"/>
      <c r="D14" s="16">
        <f>SUM(D6:D13)</f>
        <v>609424658.64999998</v>
      </c>
      <c r="E14" s="16">
        <f>SUM(E6:E13)</f>
        <v>690083013.11000001</v>
      </c>
      <c r="F14" s="6"/>
      <c r="G14" s="71"/>
      <c r="H14" s="71"/>
    </row>
    <row r="15" spans="1:16">
      <c r="A15" s="17" t="s">
        <v>24</v>
      </c>
      <c r="B15" s="18"/>
      <c r="C15" s="19" t="s">
        <v>25</v>
      </c>
      <c r="D15" s="20">
        <f>SUM(EASTERNFL:VALENCIA!D15)</f>
        <v>4102068.7399999993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f>SUM(EASTERNFL:VALENCIA!D16)</f>
        <v>55653861.129999995</v>
      </c>
      <c r="E16" s="78"/>
      <c r="F16" s="6"/>
    </row>
    <row r="17" spans="1:8">
      <c r="A17" s="17" t="s">
        <v>28</v>
      </c>
      <c r="B17" s="74"/>
      <c r="C17" s="19" t="s">
        <v>29</v>
      </c>
      <c r="D17" s="20">
        <f>SUM(EASTERNFL:VALENCIA!D17)</f>
        <v>15536020.609999999</v>
      </c>
      <c r="E17" s="78"/>
      <c r="F17" s="6"/>
    </row>
    <row r="18" spans="1:8">
      <c r="A18" s="17" t="s">
        <v>30</v>
      </c>
      <c r="B18" s="74"/>
      <c r="C18" s="19" t="s">
        <v>31</v>
      </c>
      <c r="D18" s="20">
        <f>SUM(EASTERNFL:VALENCIA!D18)</f>
        <v>1583203.13</v>
      </c>
      <c r="E18" s="78"/>
      <c r="F18" s="6"/>
    </row>
    <row r="19" spans="1:8">
      <c r="A19" s="17" t="s">
        <v>32</v>
      </c>
      <c r="B19" s="74"/>
      <c r="C19" s="19" t="s">
        <v>33</v>
      </c>
      <c r="D19" s="20">
        <f>SUM(EASTERNFL:VALENCIA!D19)</f>
        <v>3723224.51</v>
      </c>
      <c r="E19" s="78"/>
      <c r="F19" s="6"/>
    </row>
    <row r="20" spans="1:8">
      <c r="A20" s="17" t="s">
        <v>34</v>
      </c>
      <c r="B20" s="74"/>
      <c r="C20" s="19" t="s">
        <v>35</v>
      </c>
      <c r="D20" s="20">
        <f>SUM(EASTERNFL:VALENCIA!D20)</f>
        <v>51696.340000000004</v>
      </c>
      <c r="E20" s="78"/>
      <c r="F20" s="6"/>
    </row>
    <row r="21" spans="1:8">
      <c r="A21" s="17" t="s">
        <v>36</v>
      </c>
      <c r="B21" s="74"/>
      <c r="C21" s="19" t="s">
        <v>37</v>
      </c>
      <c r="D21" s="20">
        <f>SUM(EASTERNFL:VALENCIA!D21)</f>
        <v>0</v>
      </c>
      <c r="E21" s="78"/>
      <c r="F21" s="6"/>
    </row>
    <row r="22" spans="1:8" ht="13.5" thickBot="1">
      <c r="A22" s="17" t="s">
        <v>38</v>
      </c>
      <c r="B22" s="79"/>
      <c r="C22" s="19" t="s">
        <v>39</v>
      </c>
      <c r="D22" s="20">
        <f>SUM(EASTERNFL:VALENCIA!D22)</f>
        <v>8280</v>
      </c>
      <c r="E22" s="80"/>
      <c r="F22" s="6"/>
    </row>
    <row r="23" spans="1:8" ht="13.5" thickBot="1">
      <c r="A23" s="13" t="s">
        <v>40</v>
      </c>
      <c r="B23" s="14"/>
      <c r="C23" s="15"/>
      <c r="D23" s="16">
        <f>SUM(D15:D22)</f>
        <v>80658354.459999993</v>
      </c>
      <c r="E23" s="21" t="s">
        <v>41</v>
      </c>
      <c r="F23" s="6"/>
    </row>
    <row r="24" spans="1:8" ht="13.5" thickBot="1">
      <c r="A24" s="13" t="s">
        <v>42</v>
      </c>
      <c r="B24" s="14"/>
      <c r="C24" s="15"/>
      <c r="D24" s="16">
        <f>D23+D14</f>
        <v>690083013.11000001</v>
      </c>
      <c r="E24" s="16">
        <f>SUM(EASTERNFL:VALENCIA!E24)</f>
        <v>690083013.11000001</v>
      </c>
      <c r="F24" s="6"/>
      <c r="G24" s="71"/>
      <c r="H24" s="71"/>
    </row>
    <row r="25" spans="1:8">
      <c r="A25" s="113"/>
      <c r="B25" s="22"/>
      <c r="C25" s="23"/>
      <c r="D25" s="24"/>
      <c r="E25" s="80"/>
      <c r="F25" s="6"/>
    </row>
    <row r="26" spans="1:8">
      <c r="A26" s="72" t="s">
        <v>43</v>
      </c>
      <c r="B26" s="22"/>
      <c r="C26" s="23"/>
      <c r="D26" s="24"/>
      <c r="E26" s="78"/>
      <c r="F26" s="6"/>
    </row>
    <row r="27" spans="1:8">
      <c r="A27" s="73" t="s">
        <v>44</v>
      </c>
      <c r="B27" s="74"/>
      <c r="C27" s="75" t="s">
        <v>45</v>
      </c>
      <c r="D27" s="81">
        <f>SUM(EASTERNFL:VALENCIA!D27)</f>
        <v>23317</v>
      </c>
      <c r="E27" s="78"/>
      <c r="F27" s="25"/>
    </row>
    <row r="28" spans="1:8">
      <c r="A28" s="73" t="s">
        <v>46</v>
      </c>
      <c r="B28" s="74"/>
      <c r="C28" s="75" t="s">
        <v>47</v>
      </c>
      <c r="D28" s="81">
        <f>SUM(EASTERNFL:VALENCIA!D28)</f>
        <v>19012537.610000003</v>
      </c>
      <c r="E28" s="78"/>
      <c r="F28" s="25"/>
    </row>
    <row r="29" spans="1:8">
      <c r="A29" s="73" t="s">
        <v>48</v>
      </c>
      <c r="B29" s="74"/>
      <c r="C29" s="75" t="s">
        <v>49</v>
      </c>
      <c r="D29" s="81">
        <f>SUM(EASTERNFL:VALENCIA!D29)</f>
        <v>-70166.679999999993</v>
      </c>
      <c r="E29" s="78"/>
      <c r="F29" s="25"/>
    </row>
    <row r="30" spans="1:8">
      <c r="A30" s="73" t="s">
        <v>50</v>
      </c>
      <c r="B30" s="74"/>
      <c r="C30" s="75" t="s">
        <v>51</v>
      </c>
      <c r="D30" s="81">
        <f>SUM(EASTERNFL:VALENCIA!D30)</f>
        <v>34256.68</v>
      </c>
      <c r="E30" s="80"/>
      <c r="F30" s="25"/>
    </row>
    <row r="31" spans="1:8">
      <c r="A31" s="73" t="s">
        <v>52</v>
      </c>
      <c r="B31" s="74"/>
      <c r="C31" s="75" t="s">
        <v>53</v>
      </c>
      <c r="D31" s="81">
        <f>SUM(EASTERNFL:VALENCIA!D31)</f>
        <v>1486129.58</v>
      </c>
      <c r="E31" s="80"/>
      <c r="F31" s="25"/>
    </row>
    <row r="32" spans="1:8">
      <c r="A32" s="73" t="s">
        <v>54</v>
      </c>
      <c r="B32" s="74"/>
      <c r="C32" s="75" t="s">
        <v>55</v>
      </c>
      <c r="D32" s="81">
        <f>SUM(EASTERNFL:VALENCIA!D32)</f>
        <v>5188069.63</v>
      </c>
      <c r="E32" s="80"/>
      <c r="F32" s="25"/>
    </row>
    <row r="33" spans="1:6">
      <c r="A33" s="73" t="s">
        <v>56</v>
      </c>
      <c r="B33" s="74"/>
      <c r="C33" s="75" t="s">
        <v>57</v>
      </c>
      <c r="D33" s="81">
        <f>SUM(EASTERNFL:VALENCIA!D33)</f>
        <v>180259.40999999997</v>
      </c>
      <c r="E33" s="80"/>
      <c r="F33" s="25"/>
    </row>
    <row r="34" spans="1:6">
      <c r="A34" s="73" t="s">
        <v>58</v>
      </c>
      <c r="B34" s="74"/>
      <c r="C34" s="75" t="s">
        <v>59</v>
      </c>
      <c r="D34" s="81">
        <f>SUM(EASTERNFL:VALENCIA!D34)</f>
        <v>193006.32</v>
      </c>
      <c r="E34" s="80"/>
      <c r="F34" s="25"/>
    </row>
    <row r="35" spans="1:6">
      <c r="A35" s="73" t="s">
        <v>60</v>
      </c>
      <c r="B35" s="74"/>
      <c r="C35" s="75" t="s">
        <v>61</v>
      </c>
      <c r="D35" s="81">
        <f>SUM(EASTERNFL:VALENCIA!D35)</f>
        <v>3302.88</v>
      </c>
      <c r="E35" s="80"/>
      <c r="F35" s="25"/>
    </row>
    <row r="36" spans="1:6">
      <c r="A36" s="73" t="s">
        <v>62</v>
      </c>
      <c r="B36" s="74"/>
      <c r="C36" s="75" t="s">
        <v>63</v>
      </c>
      <c r="D36" s="81">
        <f>SUM(EASTERNFL:VALENCIA!D36)</f>
        <v>86550.93</v>
      </c>
      <c r="E36" s="80"/>
      <c r="F36" s="25"/>
    </row>
    <row r="37" spans="1:6">
      <c r="A37" s="73" t="s">
        <v>64</v>
      </c>
      <c r="B37" s="74"/>
      <c r="C37" s="75">
        <v>40266</v>
      </c>
      <c r="D37" s="81">
        <f>SUM(EASTERNFL:VALENCIA!D37)</f>
        <v>0</v>
      </c>
      <c r="E37" s="80"/>
      <c r="F37" s="25"/>
    </row>
    <row r="38" spans="1:6">
      <c r="A38" s="73" t="s">
        <v>65</v>
      </c>
      <c r="B38" s="74"/>
      <c r="C38" s="75" t="s">
        <v>66</v>
      </c>
      <c r="D38" s="81">
        <f>SUM(EASTERNFL:VALENCIA!D38)</f>
        <v>0</v>
      </c>
      <c r="E38" s="80"/>
      <c r="F38" s="25"/>
    </row>
    <row r="39" spans="1:6">
      <c r="A39" s="73" t="s">
        <v>67</v>
      </c>
      <c r="B39" s="74"/>
      <c r="C39" s="75" t="s">
        <v>68</v>
      </c>
      <c r="D39" s="81">
        <f>SUM(EASTERNFL:VALENCIA!D39)</f>
        <v>2134444.27</v>
      </c>
      <c r="E39" s="80"/>
      <c r="F39" s="25"/>
    </row>
    <row r="40" spans="1:6">
      <c r="A40" s="73" t="s">
        <v>69</v>
      </c>
      <c r="B40" s="74"/>
      <c r="C40" s="75" t="s">
        <v>70</v>
      </c>
      <c r="D40" s="81">
        <f>SUM(EASTERNFL:VALENCIA!D40)</f>
        <v>31405605.399999991</v>
      </c>
      <c r="E40" s="80"/>
      <c r="F40" s="25"/>
    </row>
    <row r="41" spans="1:6">
      <c r="A41" s="73" t="s">
        <v>71</v>
      </c>
      <c r="B41" s="74"/>
      <c r="C41" s="75" t="s">
        <v>72</v>
      </c>
      <c r="D41" s="81">
        <f>SUM(EASTERNFL:VALENCIA!D41)</f>
        <v>48092798.609999999</v>
      </c>
      <c r="E41" s="80"/>
      <c r="F41" s="25"/>
    </row>
    <row r="42" spans="1:6">
      <c r="A42" s="73" t="s">
        <v>73</v>
      </c>
      <c r="B42" s="74"/>
      <c r="C42" s="75" t="s">
        <v>74</v>
      </c>
      <c r="D42" s="81">
        <f>SUM(EASTERNFL:VALENCIA!D42)</f>
        <v>5558677.6200000001</v>
      </c>
      <c r="E42" s="80"/>
      <c r="F42" s="25"/>
    </row>
    <row r="43" spans="1:6">
      <c r="A43" s="73" t="s">
        <v>75</v>
      </c>
      <c r="B43" s="74"/>
      <c r="C43" s="75" t="s">
        <v>76</v>
      </c>
      <c r="D43" s="81">
        <f>SUM(EASTERNFL:VALENCIA!D43)</f>
        <v>416348</v>
      </c>
      <c r="E43" s="80"/>
      <c r="F43" s="25"/>
    </row>
    <row r="44" spans="1:6">
      <c r="A44" s="73" t="s">
        <v>77</v>
      </c>
      <c r="B44" s="74"/>
      <c r="C44" s="75" t="s">
        <v>78</v>
      </c>
      <c r="D44" s="81">
        <f>SUM(EASTERNFL:VALENCIA!D44)</f>
        <v>1335729.07</v>
      </c>
      <c r="E44" s="80"/>
      <c r="F44" s="25"/>
    </row>
    <row r="45" spans="1:6">
      <c r="A45" s="73" t="s">
        <v>79</v>
      </c>
      <c r="B45" s="74"/>
      <c r="C45" s="75" t="s">
        <v>80</v>
      </c>
      <c r="D45" s="81">
        <f>SUM(EASTERNFL:VALENCIA!D45)</f>
        <v>34168220.75</v>
      </c>
      <c r="E45" s="80"/>
      <c r="F45" s="25"/>
    </row>
    <row r="46" spans="1:6">
      <c r="A46" s="73" t="s">
        <v>81</v>
      </c>
      <c r="B46" s="74"/>
      <c r="C46" s="75" t="s">
        <v>82</v>
      </c>
      <c r="D46" s="81">
        <f>SUM(EASTERNFL:VALENCIA!D46)</f>
        <v>49382361.440000005</v>
      </c>
      <c r="E46" s="80"/>
      <c r="F46" s="25"/>
    </row>
    <row r="47" spans="1:6">
      <c r="A47" s="73" t="s">
        <v>83</v>
      </c>
      <c r="B47" s="74"/>
      <c r="C47" s="75" t="s">
        <v>84</v>
      </c>
      <c r="D47" s="81">
        <f>SUM(EASTERNFL:VALENCIA!D47)</f>
        <v>4422245.62</v>
      </c>
      <c r="E47" s="80"/>
      <c r="F47" s="25"/>
    </row>
    <row r="48" spans="1:6">
      <c r="A48" s="73" t="s">
        <v>85</v>
      </c>
      <c r="B48" s="74"/>
      <c r="C48" s="75" t="s">
        <v>86</v>
      </c>
      <c r="D48" s="81">
        <f>SUM(EASTERNFL:VALENCIA!D48)</f>
        <v>80878768.040000007</v>
      </c>
      <c r="E48" s="80"/>
      <c r="F48" s="25"/>
    </row>
    <row r="49" spans="1:8">
      <c r="A49" s="73" t="s">
        <v>87</v>
      </c>
      <c r="B49" s="74"/>
      <c r="C49" s="75" t="s">
        <v>88</v>
      </c>
      <c r="D49" s="81">
        <f>SUM(EASTERNFL:VALENCIA!D49)</f>
        <v>633513.03</v>
      </c>
      <c r="E49" s="80"/>
      <c r="F49" s="25"/>
    </row>
    <row r="50" spans="1:8">
      <c r="A50" s="73" t="s">
        <v>89</v>
      </c>
      <c r="B50" s="74"/>
      <c r="C50" s="75" t="s">
        <v>90</v>
      </c>
      <c r="D50" s="81">
        <f>SUM(EASTERNFL:VALENCIA!D50)</f>
        <v>7341121.0700000003</v>
      </c>
      <c r="E50" s="80"/>
      <c r="F50" s="25"/>
    </row>
    <row r="51" spans="1:8">
      <c r="A51" s="73" t="s">
        <v>91</v>
      </c>
      <c r="B51" s="74"/>
      <c r="C51" s="75" t="s">
        <v>92</v>
      </c>
      <c r="D51" s="81">
        <f>SUM(EASTERNFL:VALENCIA!D51)</f>
        <v>34030876.530000001</v>
      </c>
      <c r="E51" s="80"/>
      <c r="F51" s="25"/>
    </row>
    <row r="52" spans="1:8">
      <c r="A52" s="73" t="s">
        <v>93</v>
      </c>
      <c r="B52" s="74"/>
      <c r="C52" s="75" t="s">
        <v>94</v>
      </c>
      <c r="D52" s="81">
        <f>SUM(EASTERNFL:VALENCIA!D52)</f>
        <v>8986697.0099999979</v>
      </c>
      <c r="E52" s="80"/>
      <c r="F52" s="25"/>
    </row>
    <row r="53" spans="1:8">
      <c r="A53" s="73" t="s">
        <v>95</v>
      </c>
      <c r="B53" s="74"/>
      <c r="C53" s="75" t="s">
        <v>96</v>
      </c>
      <c r="D53" s="81">
        <f>SUM(EASTERNFL:VALENCIA!D53)</f>
        <v>1174220.1299999999</v>
      </c>
      <c r="E53" s="80"/>
      <c r="F53" s="25"/>
    </row>
    <row r="54" spans="1:8">
      <c r="A54" s="73" t="s">
        <v>97</v>
      </c>
      <c r="B54" s="74"/>
      <c r="C54" s="75" t="s">
        <v>98</v>
      </c>
      <c r="D54" s="81">
        <f>SUM(EASTERNFL:VALENCIA!D54)</f>
        <v>2272921.63</v>
      </c>
      <c r="E54" s="80"/>
      <c r="F54" s="25"/>
    </row>
    <row r="55" spans="1:8">
      <c r="A55" s="73" t="s">
        <v>99</v>
      </c>
      <c r="B55" s="74"/>
      <c r="C55" s="75" t="s">
        <v>100</v>
      </c>
      <c r="D55" s="81">
        <f>SUM(EASTERNFL:VALENCIA!D55)</f>
        <v>152829.65</v>
      </c>
      <c r="E55" s="80"/>
      <c r="F55" s="25"/>
    </row>
    <row r="56" spans="1:8">
      <c r="A56" s="73" t="s">
        <v>101</v>
      </c>
      <c r="B56" s="74"/>
      <c r="C56" s="75" t="s">
        <v>102</v>
      </c>
      <c r="D56" s="81">
        <f>SUM(EASTERNFL:VALENCIA!D56)</f>
        <v>126971</v>
      </c>
      <c r="E56" s="80"/>
      <c r="F56" s="25"/>
    </row>
    <row r="57" spans="1:8">
      <c r="A57" s="73" t="s">
        <v>103</v>
      </c>
      <c r="B57" s="74"/>
      <c r="C57" s="75" t="s">
        <v>104</v>
      </c>
      <c r="D57" s="81">
        <f>SUM(EASTERNFL:VALENCIA!D57)</f>
        <v>1272518.74</v>
      </c>
      <c r="E57" s="80"/>
      <c r="F57" s="25"/>
    </row>
    <row r="58" spans="1:8">
      <c r="A58" s="73" t="s">
        <v>105</v>
      </c>
      <c r="B58" s="74"/>
      <c r="C58" s="75" t="s">
        <v>106</v>
      </c>
      <c r="D58" s="81">
        <f>SUM(EASTERNFL:VALENCIA!D58)</f>
        <v>869289.8</v>
      </c>
      <c r="E58" s="80"/>
      <c r="F58" s="25"/>
    </row>
    <row r="59" spans="1:8">
      <c r="A59" s="73" t="s">
        <v>107</v>
      </c>
      <c r="B59" s="74"/>
      <c r="C59" s="75" t="s">
        <v>108</v>
      </c>
      <c r="D59" s="81">
        <f>SUM(EASTERNFL:VALENCIA!D59)</f>
        <v>1302535</v>
      </c>
      <c r="E59" s="80"/>
      <c r="F59" s="25"/>
    </row>
    <row r="60" spans="1:8">
      <c r="A60" s="73" t="s">
        <v>109</v>
      </c>
      <c r="B60" s="74"/>
      <c r="C60" s="75" t="s">
        <v>110</v>
      </c>
      <c r="D60" s="81">
        <f>SUM(EASTERNFL:VALENCIA!D60)</f>
        <v>3859472.3</v>
      </c>
      <c r="E60" s="80"/>
      <c r="F60" s="25"/>
    </row>
    <row r="61" spans="1:8" ht="13.5" thickBot="1">
      <c r="A61" s="73" t="s">
        <v>111</v>
      </c>
      <c r="B61" s="74"/>
      <c r="C61" s="75" t="s">
        <v>112</v>
      </c>
      <c r="D61" s="81">
        <f>SUM(EASTERNFL:VALENCIA!D61)</f>
        <v>-1437070.17</v>
      </c>
      <c r="E61" s="80"/>
      <c r="F61" s="25"/>
    </row>
    <row r="62" spans="1:8" ht="13.5" thickBot="1">
      <c r="A62" s="13" t="s">
        <v>113</v>
      </c>
      <c r="B62" s="14"/>
      <c r="C62" s="15"/>
      <c r="D62" s="16">
        <f>SUM(D27:D61)</f>
        <v>344518357.89999992</v>
      </c>
      <c r="E62" s="80"/>
    </row>
    <row r="63" spans="1:8" ht="13.5" thickBot="1">
      <c r="A63" s="13" t="s">
        <v>114</v>
      </c>
      <c r="B63" s="14"/>
      <c r="C63" s="15"/>
      <c r="D63" s="16">
        <f>D24+D62</f>
        <v>1034601371.01</v>
      </c>
      <c r="E63" s="26"/>
      <c r="G63" s="71"/>
      <c r="H63" s="71"/>
    </row>
    <row r="64" spans="1:8">
      <c r="A64" s="68"/>
      <c r="B64" s="22"/>
      <c r="C64" s="69"/>
      <c r="D64" s="70"/>
      <c r="E64" s="67"/>
    </row>
    <row r="65" spans="1:16">
      <c r="B65" s="146" t="str">
        <f>B1</f>
        <v>FLORIDA COLLEGE SYSTEM - ALL COLLEGES</v>
      </c>
      <c r="C65" s="128"/>
      <c r="D65" s="128"/>
      <c r="E65" s="29"/>
    </row>
    <row r="66" spans="1:16" ht="13.5" thickBot="1">
      <c r="A66" s="131"/>
      <c r="B66" s="131" t="str">
        <f>A3</f>
        <v xml:space="preserve">2020-2021 FEES </v>
      </c>
      <c r="C66" s="131"/>
      <c r="D66" s="131"/>
      <c r="E66" s="29"/>
    </row>
    <row r="67" spans="1:16">
      <c r="A67" s="82" t="s">
        <v>115</v>
      </c>
      <c r="B67" s="10"/>
      <c r="C67" s="30"/>
      <c r="D67" s="83"/>
      <c r="E67" s="28"/>
    </row>
    <row r="68" spans="1:16">
      <c r="A68" s="84"/>
      <c r="B68" s="22"/>
      <c r="C68" s="30"/>
      <c r="D68" s="85"/>
      <c r="E68" s="28"/>
    </row>
    <row r="69" spans="1:16" ht="13.5" thickBot="1">
      <c r="A69" s="82" t="s">
        <v>116</v>
      </c>
      <c r="B69" s="22"/>
      <c r="C69" s="30" t="s">
        <v>117</v>
      </c>
      <c r="D69" s="132" t="s">
        <v>118</v>
      </c>
      <c r="E69" s="118"/>
    </row>
    <row r="70" spans="1:16">
      <c r="A70" s="136" t="s">
        <v>119</v>
      </c>
      <c r="B70" s="137" t="s">
        <v>120</v>
      </c>
      <c r="C70" s="138" t="s">
        <v>10</v>
      </c>
      <c r="D70" s="139">
        <f>SUM(EASTERNFL:VALENCIA!D70)</f>
        <v>448977985.06</v>
      </c>
      <c r="E70" s="28"/>
    </row>
    <row r="71" spans="1:16">
      <c r="A71" s="86" t="s">
        <v>119</v>
      </c>
      <c r="B71" s="87" t="s">
        <v>121</v>
      </c>
      <c r="C71" s="64" t="s">
        <v>12</v>
      </c>
      <c r="D71" s="140">
        <f>SUM(EASTERNFL:VALENCIA!D71)</f>
        <v>127951287.35000001</v>
      </c>
      <c r="E71" s="28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A72" s="86" t="s">
        <v>119</v>
      </c>
      <c r="B72" s="87" t="s">
        <v>122</v>
      </c>
      <c r="C72" s="64">
        <v>40130</v>
      </c>
      <c r="D72" s="140">
        <f>SUM(EASTERNFL:VALENCIA!D72)</f>
        <v>15971469.380000001</v>
      </c>
      <c r="E72" s="28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>
      <c r="A73" s="86" t="s">
        <v>119</v>
      </c>
      <c r="B73" s="87" t="s">
        <v>123</v>
      </c>
      <c r="C73" s="64" t="s">
        <v>16</v>
      </c>
      <c r="D73" s="140">
        <f>SUM(EASTERNFL:VALENCIA!D73)</f>
        <v>14840291.76</v>
      </c>
      <c r="E73" s="28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A74" s="86" t="s">
        <v>119</v>
      </c>
      <c r="B74" s="87" t="s">
        <v>124</v>
      </c>
      <c r="C74" s="64">
        <v>40160</v>
      </c>
      <c r="D74" s="140">
        <f>SUM(EASTERNFL:VALENCIA!D74)</f>
        <v>1146653.49</v>
      </c>
      <c r="E74" s="28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>
      <c r="A75" s="86" t="s">
        <v>119</v>
      </c>
      <c r="B75" s="87" t="s">
        <v>125</v>
      </c>
      <c r="C75" s="64">
        <v>40180</v>
      </c>
      <c r="D75" s="140">
        <f>SUM(EASTERNFL:VALENCIA!D75)</f>
        <v>0</v>
      </c>
      <c r="E75" s="28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>
      <c r="A76" s="86" t="s">
        <v>119</v>
      </c>
      <c r="B76" s="87" t="s">
        <v>126</v>
      </c>
      <c r="C76" s="64">
        <v>40190</v>
      </c>
      <c r="D76" s="140">
        <f>SUM(EASTERNFL:VALENCIA!D76)</f>
        <v>518221.61</v>
      </c>
      <c r="E76" s="28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>
      <c r="A77" s="86" t="s">
        <v>127</v>
      </c>
      <c r="B77" s="87" t="s">
        <v>120</v>
      </c>
      <c r="C77" s="64" t="s">
        <v>27</v>
      </c>
      <c r="D77" s="140">
        <f>SUM(EASTERNFL:VALENCIA!D77)</f>
        <v>59755929.86999999</v>
      </c>
      <c r="E77" s="28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86" t="s">
        <v>127</v>
      </c>
      <c r="B78" s="87" t="s">
        <v>121</v>
      </c>
      <c r="C78" s="64" t="s">
        <v>29</v>
      </c>
      <c r="D78" s="140">
        <f>SUM(EASTERNFL:VALENCIA!D78)</f>
        <v>15536020.609999999</v>
      </c>
      <c r="E78" s="28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A79" s="86" t="s">
        <v>127</v>
      </c>
      <c r="B79" s="87" t="s">
        <v>122</v>
      </c>
      <c r="C79" s="64">
        <v>40330</v>
      </c>
      <c r="D79" s="140">
        <f>SUM(EASTERNFL:VALENCIA!D79)</f>
        <v>1583203.13</v>
      </c>
      <c r="E79" s="28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A80" s="86" t="s">
        <v>127</v>
      </c>
      <c r="B80" s="87" t="s">
        <v>123</v>
      </c>
      <c r="C80" s="64" t="s">
        <v>33</v>
      </c>
      <c r="D80" s="140">
        <f>SUM(EASTERNFL:VALENCIA!D80)</f>
        <v>3723224.51</v>
      </c>
      <c r="E80" s="28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A81" s="86" t="s">
        <v>127</v>
      </c>
      <c r="B81" s="87" t="s">
        <v>124</v>
      </c>
      <c r="C81" s="64">
        <v>40360</v>
      </c>
      <c r="D81" s="140">
        <f>SUM(EASTERNFL:VALENCIA!D81)</f>
        <v>51696.340000000004</v>
      </c>
      <c r="E81" s="28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>
      <c r="A82" s="86" t="s">
        <v>127</v>
      </c>
      <c r="B82" s="87" t="s">
        <v>125</v>
      </c>
      <c r="C82" s="64">
        <v>40380</v>
      </c>
      <c r="D82" s="140">
        <f>SUM(EASTERNFL:VALENCIA!D82)</f>
        <v>0</v>
      </c>
      <c r="E82" s="28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3.5" thickBot="1">
      <c r="A83" s="141" t="s">
        <v>127</v>
      </c>
      <c r="B83" s="142" t="s">
        <v>126</v>
      </c>
      <c r="C83" s="143">
        <v>40390</v>
      </c>
      <c r="D83" s="144">
        <f>SUM(EASTERNFL:VALENCIA!D83)</f>
        <v>8280</v>
      </c>
      <c r="E83" s="28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3.5" thickBot="1">
      <c r="A84" s="133" t="s">
        <v>128</v>
      </c>
      <c r="B84" s="134"/>
      <c r="C84" s="135"/>
      <c r="D84" s="63">
        <f>SUM(D70:D83)</f>
        <v>690064263.11000001</v>
      </c>
      <c r="E84" s="28"/>
      <c r="G84" s="71"/>
      <c r="H84" s="71"/>
      <c r="I84" s="6"/>
      <c r="J84" s="6"/>
      <c r="K84" s="6"/>
      <c r="L84" s="6"/>
      <c r="M84" s="6"/>
      <c r="N84" s="6"/>
      <c r="O84" s="6"/>
      <c r="P84" s="6"/>
    </row>
    <row r="85" spans="1:16">
      <c r="A85" s="91"/>
      <c r="B85" s="33"/>
      <c r="C85" s="34"/>
      <c r="D85" s="92"/>
      <c r="E85" s="28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93" t="s">
        <v>129</v>
      </c>
      <c r="B86" s="33"/>
      <c r="C86" s="34"/>
      <c r="D86" s="92"/>
      <c r="E86" s="28"/>
    </row>
    <row r="87" spans="1:16">
      <c r="A87" s="94" t="s">
        <v>119</v>
      </c>
      <c r="B87" s="95" t="s">
        <v>120</v>
      </c>
      <c r="C87" s="88">
        <v>40110</v>
      </c>
      <c r="D87" s="89">
        <f>SUM(EASTERNFL:VALENCIA!D88)</f>
        <v>0</v>
      </c>
      <c r="E87" s="28"/>
    </row>
    <row r="88" spans="1:16" ht="13.5" thickBot="1">
      <c r="A88" s="96" t="s">
        <v>127</v>
      </c>
      <c r="B88" s="97" t="s">
        <v>120</v>
      </c>
      <c r="C88" s="119">
        <v>40310</v>
      </c>
      <c r="D88" s="89">
        <f>SUM(EASTERNFL:VALENCIA!D89)</f>
        <v>0</v>
      </c>
      <c r="E88" s="28"/>
    </row>
    <row r="89" spans="1:16" ht="13.5" thickBot="1">
      <c r="A89" s="13" t="s">
        <v>130</v>
      </c>
      <c r="B89" s="14"/>
      <c r="C89" s="15"/>
      <c r="D89" s="16">
        <f>SUM(D87:D88)</f>
        <v>0</v>
      </c>
      <c r="E89" s="28"/>
    </row>
    <row r="90" spans="1:16" ht="13.5" thickBot="1">
      <c r="A90" s="84"/>
      <c r="B90" s="33"/>
      <c r="C90" s="34"/>
      <c r="D90" s="92"/>
      <c r="E90" s="28"/>
    </row>
    <row r="91" spans="1:16" ht="13.5" thickBot="1">
      <c r="A91" s="13" t="s">
        <v>131</v>
      </c>
      <c r="B91" s="14"/>
      <c r="C91" s="15"/>
      <c r="D91" s="16">
        <f>+D84+D89</f>
        <v>690064263.11000001</v>
      </c>
      <c r="E91" s="28"/>
    </row>
    <row r="92" spans="1:16" ht="13.5" thickBot="1">
      <c r="A92" s="35"/>
      <c r="B92" s="35"/>
      <c r="C92" s="36"/>
      <c r="D92" s="37"/>
      <c r="E92" s="29"/>
    </row>
    <row r="93" spans="1:16" ht="13.5" thickBot="1">
      <c r="A93" s="38" t="s">
        <v>132</v>
      </c>
      <c r="B93" s="39"/>
      <c r="C93" s="40"/>
      <c r="D93" s="41"/>
      <c r="E93" s="28"/>
    </row>
    <row r="94" spans="1:16">
      <c r="A94" s="42" t="s">
        <v>119</v>
      </c>
      <c r="B94" s="43"/>
      <c r="C94" s="44"/>
      <c r="D94" s="45">
        <f>SUM(D6:D13)</f>
        <v>609424658.64999998</v>
      </c>
      <c r="E94" s="28"/>
    </row>
    <row r="95" spans="1:16">
      <c r="A95" s="99"/>
      <c r="B95" s="33"/>
      <c r="C95" s="100"/>
      <c r="D95" s="101"/>
      <c r="E95" s="28"/>
    </row>
    <row r="96" spans="1:16">
      <c r="A96" s="102" t="s">
        <v>127</v>
      </c>
      <c r="B96" s="103"/>
      <c r="C96" s="104"/>
      <c r="D96" s="105">
        <f>SUM(D15:D22)</f>
        <v>80658354.459999993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f>D94+D96</f>
        <v>690083013.11000001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f>D51</f>
        <v>34030876.530000001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f>D98+D100</f>
        <v>724113889.63999999</v>
      </c>
      <c r="E102" s="28"/>
      <c r="G102" s="71"/>
      <c r="H102" s="71"/>
    </row>
    <row r="103" spans="1:256">
      <c r="A103" s="6"/>
      <c r="B103" s="6"/>
      <c r="C103" s="27"/>
      <c r="D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35" customFormat="1">
      <c r="A104" s="55" t="s">
        <v>135</v>
      </c>
      <c r="B104" s="1"/>
      <c r="C104" s="56"/>
      <c r="D104" s="1"/>
      <c r="E104" s="1"/>
      <c r="F104" s="6"/>
    </row>
    <row r="105" spans="1:256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</sheetData>
  <printOptions horizontalCentered="1"/>
  <pageMargins left="0.7" right="0.7" top="0.75" bottom="0.75" header="0.5" footer="0.5"/>
  <pageSetup scale="74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ignoredErrors>
    <ignoredError sqref="C70:C83 C6:C6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148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342243.75</v>
      </c>
      <c r="E6" s="77">
        <v>364523.61</v>
      </c>
      <c r="F6" s="6"/>
    </row>
    <row r="7" spans="1:16">
      <c r="A7" s="73" t="s">
        <v>9</v>
      </c>
      <c r="B7" s="74"/>
      <c r="C7" s="75" t="s">
        <v>10</v>
      </c>
      <c r="D7" s="76">
        <v>4035675.28</v>
      </c>
      <c r="E7" s="77">
        <v>4309793.24</v>
      </c>
      <c r="F7" s="6"/>
    </row>
    <row r="8" spans="1:16">
      <c r="A8" s="73" t="s">
        <v>11</v>
      </c>
      <c r="B8" s="74"/>
      <c r="C8" s="75" t="s">
        <v>12</v>
      </c>
      <c r="D8" s="76">
        <v>1018109.04</v>
      </c>
      <c r="E8" s="77">
        <v>1186609.6600000001</v>
      </c>
      <c r="F8" s="6"/>
    </row>
    <row r="9" spans="1:16">
      <c r="A9" s="73" t="s">
        <v>137</v>
      </c>
      <c r="B9" s="74"/>
      <c r="C9" s="75" t="s">
        <v>14</v>
      </c>
      <c r="D9" s="76">
        <v>337196.21</v>
      </c>
      <c r="E9" s="77">
        <v>392423.21</v>
      </c>
      <c r="F9" s="6"/>
    </row>
    <row r="10" spans="1:16">
      <c r="A10" s="73" t="s">
        <v>15</v>
      </c>
      <c r="B10" s="74"/>
      <c r="C10" s="75" t="s">
        <v>16</v>
      </c>
      <c r="D10" s="76">
        <v>68107.28</v>
      </c>
      <c r="E10" s="77">
        <v>93349.16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5801331.5599999996</v>
      </c>
      <c r="E14" s="16">
        <v>6346698.8800000008</v>
      </c>
      <c r="F14" s="6"/>
    </row>
    <row r="15" spans="1:16">
      <c r="A15" s="17" t="s">
        <v>24</v>
      </c>
      <c r="B15" s="74"/>
      <c r="C15" s="19" t="s">
        <v>25</v>
      </c>
      <c r="D15" s="20">
        <v>22279.86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274117.96000000002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168500.62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55227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25241.88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545367.31999999995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6346698.8799999999</v>
      </c>
      <c r="E24" s="16">
        <v>6346698.8799999999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319835.14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477515.75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33500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28945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75562.600000000006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318537.12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489606.83999999997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17292.09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518991.11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18251.689999999999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34662.81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300406.36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68523.44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2400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296310.28999999998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3000340.2399999998</v>
      </c>
      <c r="E62" s="80"/>
    </row>
    <row r="63" spans="1:6" ht="13.5" thickBot="1">
      <c r="A63" s="13" t="s">
        <v>114</v>
      </c>
      <c r="B63" s="14"/>
      <c r="C63" s="15"/>
      <c r="D63" s="16">
        <v>9347039.1199999992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148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4377919.0299999993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1018109.04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337196.21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68107.28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296397.82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168500.62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55227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25241.88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6346698.8799999999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6346698.8799999999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5801331.5599999996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545367.31999999995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6346698.8799999999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300406.36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6647105.2400000002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149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0</v>
      </c>
      <c r="E6" s="77">
        <v>0</v>
      </c>
      <c r="F6" s="6"/>
    </row>
    <row r="7" spans="1:16">
      <c r="A7" s="73" t="s">
        <v>9</v>
      </c>
      <c r="B7" s="74"/>
      <c r="C7" s="75" t="s">
        <v>10</v>
      </c>
      <c r="D7" s="76">
        <v>21164619.829999998</v>
      </c>
      <c r="E7" s="77">
        <v>25690445.959999997</v>
      </c>
      <c r="F7" s="6"/>
    </row>
    <row r="8" spans="1:16">
      <c r="A8" s="73" t="s">
        <v>11</v>
      </c>
      <c r="B8" s="74"/>
      <c r="C8" s="75" t="s">
        <v>12</v>
      </c>
      <c r="D8" s="76">
        <v>12269671.27</v>
      </c>
      <c r="E8" s="77">
        <v>14301988.83</v>
      </c>
      <c r="F8" s="6"/>
    </row>
    <row r="9" spans="1:16">
      <c r="A9" s="73" t="s">
        <v>137</v>
      </c>
      <c r="B9" s="74"/>
      <c r="C9" s="75" t="s">
        <v>14</v>
      </c>
      <c r="D9" s="76">
        <v>824225.78</v>
      </c>
      <c r="E9" s="77">
        <v>869843.24</v>
      </c>
      <c r="F9" s="6"/>
    </row>
    <row r="10" spans="1:16">
      <c r="A10" s="73" t="s">
        <v>15</v>
      </c>
      <c r="B10" s="74"/>
      <c r="C10" s="75" t="s">
        <v>16</v>
      </c>
      <c r="D10" s="76">
        <v>2479066.75</v>
      </c>
      <c r="E10" s="77">
        <v>3219869.93</v>
      </c>
      <c r="F10" s="6"/>
    </row>
    <row r="11" spans="1:16">
      <c r="A11" s="73" t="s">
        <v>17</v>
      </c>
      <c r="B11" s="74"/>
      <c r="C11" s="75" t="s">
        <v>18</v>
      </c>
      <c r="D11" s="76">
        <v>125984.7</v>
      </c>
      <c r="E11" s="77">
        <v>129124.72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36863568.329999998</v>
      </c>
      <c r="E14" s="16">
        <v>44211272.68</v>
      </c>
      <c r="F14" s="6"/>
    </row>
    <row r="15" spans="1:16">
      <c r="A15" s="17" t="s">
        <v>24</v>
      </c>
      <c r="B15" s="74"/>
      <c r="C15" s="19" t="s">
        <v>25</v>
      </c>
      <c r="D15" s="20">
        <v>0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4525826.13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2032317.56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45617.460000000006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740803.18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3140.02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7347704.3499999987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44211272.68</v>
      </c>
      <c r="E24" s="16">
        <v>44211272.680000007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1618665.9000000001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63444.93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1632456.14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6180690.0199999996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103613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790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2167071.4700000002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3758087.75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4624887.3600000003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20953.89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0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2428903.4699999997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605655.39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50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15753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388633.62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23609655.940000001</v>
      </c>
      <c r="E62" s="80"/>
    </row>
    <row r="63" spans="1:6" ht="13.5" thickBot="1">
      <c r="A63" s="13" t="s">
        <v>114</v>
      </c>
      <c r="B63" s="14"/>
      <c r="C63" s="15"/>
      <c r="D63" s="16">
        <v>67820928.620000005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149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21164619.829999998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12269671.27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824225.78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2479066.75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125984.7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4525826.13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2032317.56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45617.460000000006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740803.18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3140.02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44211272.680000007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44211272.680000007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36863568.329999998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7347704.3499999987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44211272.68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2428903.4699999997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46640176.149999999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150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3986060.98</v>
      </c>
      <c r="E6" s="77">
        <v>4134929.94</v>
      </c>
      <c r="F6" s="6"/>
    </row>
    <row r="7" spans="1:16">
      <c r="A7" s="73" t="s">
        <v>9</v>
      </c>
      <c r="B7" s="74"/>
      <c r="C7" s="75" t="s">
        <v>10</v>
      </c>
      <c r="D7" s="76">
        <v>9681644.8499999996</v>
      </c>
      <c r="E7" s="77">
        <v>10306404.23</v>
      </c>
      <c r="F7" s="6"/>
    </row>
    <row r="8" spans="1:16">
      <c r="A8" s="73" t="s">
        <v>11</v>
      </c>
      <c r="B8" s="74"/>
      <c r="C8" s="75" t="s">
        <v>12</v>
      </c>
      <c r="D8" s="76">
        <v>5096065.5599999996</v>
      </c>
      <c r="E8" s="77">
        <v>5423632.7399999993</v>
      </c>
      <c r="F8" s="6"/>
    </row>
    <row r="9" spans="1:16">
      <c r="A9" s="73" t="s">
        <v>137</v>
      </c>
      <c r="B9" s="74"/>
      <c r="C9" s="75" t="s">
        <v>14</v>
      </c>
      <c r="D9" s="76">
        <v>1139277.8999999999</v>
      </c>
      <c r="E9" s="77">
        <v>1222077.8999999999</v>
      </c>
      <c r="F9" s="6"/>
    </row>
    <row r="10" spans="1:16">
      <c r="A10" s="73" t="s">
        <v>15</v>
      </c>
      <c r="B10" s="74"/>
      <c r="C10" s="75" t="s">
        <v>16</v>
      </c>
      <c r="D10" s="76">
        <v>75038.039999999994</v>
      </c>
      <c r="E10" s="77">
        <v>85033.01999999999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77700</v>
      </c>
      <c r="E13" s="77">
        <v>77700</v>
      </c>
      <c r="F13" s="6"/>
    </row>
    <row r="14" spans="1:16" ht="13.5" thickBot="1">
      <c r="A14" s="13" t="s">
        <v>23</v>
      </c>
      <c r="B14" s="14"/>
      <c r="C14" s="15"/>
      <c r="D14" s="16">
        <v>20055787.329999998</v>
      </c>
      <c r="E14" s="16">
        <v>21249777.829999998</v>
      </c>
      <c r="F14" s="6"/>
    </row>
    <row r="15" spans="1:16">
      <c r="A15" s="17" t="s">
        <v>24</v>
      </c>
      <c r="B15" s="74"/>
      <c r="C15" s="19" t="s">
        <v>25</v>
      </c>
      <c r="D15" s="20">
        <v>148868.96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624759.38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327567.18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82800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9994.98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1193990.5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21249777.829999998</v>
      </c>
      <c r="E24" s="16">
        <v>21249777.829999998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2360.8000000000002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876415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843145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165770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80950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14050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989798.1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909085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233554.09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1800290.25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20022.96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469471.84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1053724.8599999999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113507.55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107988.25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10618.15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7690751.8500000006</v>
      </c>
      <c r="E62" s="80"/>
    </row>
    <row r="63" spans="1:6" ht="13.5" thickBot="1">
      <c r="A63" s="13" t="s">
        <v>114</v>
      </c>
      <c r="B63" s="14"/>
      <c r="C63" s="15"/>
      <c r="D63" s="16">
        <v>28940529.68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150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13667705.83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5096065.5599999996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1139277.8999999999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75038.039999999994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77700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773628.34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327567.18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82800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9994.98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21249777.829999998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21249777.829999998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20055787.329999998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1193990.5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21249777.829999998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1053724.8599999999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22303502.689999998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151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259956.89</v>
      </c>
      <c r="E6" s="77">
        <v>277359.91000000003</v>
      </c>
      <c r="F6" s="6"/>
    </row>
    <row r="7" spans="1:16">
      <c r="A7" s="73" t="s">
        <v>9</v>
      </c>
      <c r="B7" s="74"/>
      <c r="C7" s="75" t="s">
        <v>10</v>
      </c>
      <c r="D7" s="76">
        <v>2172412.37</v>
      </c>
      <c r="E7" s="77">
        <v>2204979.02</v>
      </c>
      <c r="F7" s="6"/>
    </row>
    <row r="8" spans="1:16">
      <c r="A8" s="73" t="s">
        <v>11</v>
      </c>
      <c r="B8" s="74"/>
      <c r="C8" s="75" t="s">
        <v>12</v>
      </c>
      <c r="D8" s="76">
        <v>866327.19</v>
      </c>
      <c r="E8" s="77">
        <v>891074.7699999999</v>
      </c>
      <c r="F8" s="6"/>
    </row>
    <row r="9" spans="1:16">
      <c r="A9" s="73" t="s">
        <v>137</v>
      </c>
      <c r="B9" s="74"/>
      <c r="C9" s="75" t="s">
        <v>14</v>
      </c>
      <c r="D9" s="76">
        <v>578111.22</v>
      </c>
      <c r="E9" s="77">
        <v>586763.43999999994</v>
      </c>
      <c r="F9" s="6"/>
    </row>
    <row r="10" spans="1:16">
      <c r="A10" s="73" t="s">
        <v>15</v>
      </c>
      <c r="B10" s="74"/>
      <c r="C10" s="75" t="s">
        <v>16</v>
      </c>
      <c r="D10" s="76">
        <v>87228.7</v>
      </c>
      <c r="E10" s="77">
        <v>90402.08</v>
      </c>
      <c r="F10" s="6"/>
    </row>
    <row r="11" spans="1:16">
      <c r="A11" s="73" t="s">
        <v>17</v>
      </c>
      <c r="B11" s="74"/>
      <c r="C11" s="75" t="s">
        <v>18</v>
      </c>
      <c r="D11" s="76">
        <v>31891.759999999998</v>
      </c>
      <c r="E11" s="77">
        <v>32365.399999999998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3995928.13</v>
      </c>
      <c r="E14" s="16">
        <v>4082944.62</v>
      </c>
      <c r="F14" s="6"/>
    </row>
    <row r="15" spans="1:16">
      <c r="A15" s="17" t="s">
        <v>24</v>
      </c>
      <c r="B15" s="74"/>
      <c r="C15" s="19" t="s">
        <v>25</v>
      </c>
      <c r="D15" s="20">
        <v>17403.02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32566.65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24747.58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8652.2199999999993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3173.38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473.64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87016.49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4082944.62</v>
      </c>
      <c r="E24" s="16">
        <v>4082944.62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29280.959999999999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28800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3600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1800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576641.31000000006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331183.86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292686.11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244382.9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24786.09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309321.45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28520.720000000001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24951.33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192852.12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72806.05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24684.13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2186297.0299999998</v>
      </c>
      <c r="E62" s="80"/>
    </row>
    <row r="63" spans="1:6" ht="13.5" thickBot="1">
      <c r="A63" s="13" t="s">
        <v>114</v>
      </c>
      <c r="B63" s="14"/>
      <c r="C63" s="15"/>
      <c r="D63" s="16">
        <v>6269241.6500000004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151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2432369.2600000002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866327.19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578111.22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87228.7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31891.759999999998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49969.67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24747.58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8652.2199999999993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3173.38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473.64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4082944.62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4082944.62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3995928.13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87016.49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4082944.62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192852.12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4275796.74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152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345025.47</v>
      </c>
      <c r="E6" s="77">
        <v>347503.86</v>
      </c>
      <c r="F6" s="6"/>
    </row>
    <row r="7" spans="1:16">
      <c r="A7" s="73" t="s">
        <v>9</v>
      </c>
      <c r="B7" s="74"/>
      <c r="C7" s="75" t="s">
        <v>10</v>
      </c>
      <c r="D7" s="76">
        <v>4348666.8</v>
      </c>
      <c r="E7" s="77">
        <v>4515520.38</v>
      </c>
      <c r="F7" s="6"/>
    </row>
    <row r="8" spans="1:16">
      <c r="A8" s="73" t="s">
        <v>11</v>
      </c>
      <c r="B8" s="74"/>
      <c r="C8" s="75" t="s">
        <v>12</v>
      </c>
      <c r="D8" s="76">
        <v>962869.59</v>
      </c>
      <c r="E8" s="77">
        <v>981853.72</v>
      </c>
      <c r="F8" s="6"/>
    </row>
    <row r="9" spans="1:16">
      <c r="A9" s="73" t="s">
        <v>137</v>
      </c>
      <c r="B9" s="74"/>
      <c r="C9" s="75" t="s">
        <v>14</v>
      </c>
      <c r="D9" s="76">
        <v>0</v>
      </c>
      <c r="E9" s="77">
        <v>0</v>
      </c>
      <c r="F9" s="6"/>
    </row>
    <row r="10" spans="1:16">
      <c r="A10" s="73" t="s">
        <v>15</v>
      </c>
      <c r="B10" s="74"/>
      <c r="C10" s="75" t="s">
        <v>16</v>
      </c>
      <c r="D10" s="76">
        <v>149407.94</v>
      </c>
      <c r="E10" s="77">
        <v>160469.88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5805969.7999999998</v>
      </c>
      <c r="E14" s="16">
        <v>6005347.8399999999</v>
      </c>
      <c r="F14" s="6"/>
    </row>
    <row r="15" spans="1:16">
      <c r="A15" s="17" t="s">
        <v>24</v>
      </c>
      <c r="B15" s="74"/>
      <c r="C15" s="19" t="s">
        <v>25</v>
      </c>
      <c r="D15" s="20">
        <v>2478.39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166853.57999999999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18984.13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0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11061.94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199378.04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6005347.8399999999</v>
      </c>
      <c r="E24" s="16">
        <v>6005347.8399999999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326785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68605.52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420.86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826.13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7875.52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43988.5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68828.08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946545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62505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120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1121.25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382320.83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509149.6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28404.9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863910.65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45013.29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304198.26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300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100335.4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798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15574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15568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3793193.7899999996</v>
      </c>
      <c r="E62" s="80"/>
    </row>
    <row r="63" spans="1:6" ht="13.5" thickBot="1">
      <c r="A63" s="13" t="s">
        <v>114</v>
      </c>
      <c r="B63" s="14"/>
      <c r="C63" s="15"/>
      <c r="D63" s="16">
        <v>9798541.629999999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152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4693692.2699999996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962869.59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0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149407.94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169331.97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18984.13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0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11061.94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6005347.8399999999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6005347.8399999999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5805969.7999999998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199378.04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6005347.8399999999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304198.26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6309546.0999999996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170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1282948.83</v>
      </c>
      <c r="E6" s="77">
        <v>1357473.83</v>
      </c>
      <c r="F6" s="6"/>
    </row>
    <row r="7" spans="1:16">
      <c r="A7" s="73" t="s">
        <v>9</v>
      </c>
      <c r="B7" s="74"/>
      <c r="C7" s="75" t="s">
        <v>10</v>
      </c>
      <c r="D7" s="76">
        <v>11204819.640000001</v>
      </c>
      <c r="E7" s="77">
        <v>12608391.34</v>
      </c>
      <c r="F7" s="6"/>
    </row>
    <row r="8" spans="1:16">
      <c r="A8" s="73" t="s">
        <v>11</v>
      </c>
      <c r="B8" s="74"/>
      <c r="C8" s="75" t="s">
        <v>12</v>
      </c>
      <c r="D8" s="76">
        <v>1435991.76</v>
      </c>
      <c r="E8" s="77">
        <v>1567591.4</v>
      </c>
      <c r="F8" s="6"/>
    </row>
    <row r="9" spans="1:16">
      <c r="A9" s="73" t="s">
        <v>137</v>
      </c>
      <c r="B9" s="74"/>
      <c r="C9" s="75" t="s">
        <v>14</v>
      </c>
      <c r="D9" s="76">
        <v>0</v>
      </c>
      <c r="E9" s="77">
        <v>0</v>
      </c>
      <c r="F9" s="6"/>
    </row>
    <row r="10" spans="1:16">
      <c r="A10" s="73" t="s">
        <v>15</v>
      </c>
      <c r="B10" s="74"/>
      <c r="C10" s="75" t="s">
        <v>16</v>
      </c>
      <c r="D10" s="76">
        <v>383950.8</v>
      </c>
      <c r="E10" s="77">
        <v>469395.89</v>
      </c>
      <c r="F10" s="6"/>
    </row>
    <row r="11" spans="1:16">
      <c r="A11" s="73" t="s">
        <v>17</v>
      </c>
      <c r="B11" s="74"/>
      <c r="C11" s="75" t="s">
        <v>18</v>
      </c>
      <c r="D11" s="76">
        <v>66619.8</v>
      </c>
      <c r="E11" s="77">
        <v>66619.8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14374330.830000002</v>
      </c>
      <c r="E14" s="16">
        <v>16069472.260000002</v>
      </c>
      <c r="F14" s="6"/>
    </row>
    <row r="15" spans="1:16">
      <c r="A15" s="17" t="s">
        <v>24</v>
      </c>
      <c r="B15" s="74"/>
      <c r="C15" s="19" t="s">
        <v>25</v>
      </c>
      <c r="D15" s="20">
        <v>74525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1403571.7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131599.64000000001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0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85445.09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1695141.43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16069472.260000002</v>
      </c>
      <c r="E24" s="16">
        <v>16069472.260000002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295878.71999999997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401189.55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7100.7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9900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11361.12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70675.490000000005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424326.5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96670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41815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44499.37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821598.54000000015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1308474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91549.349999999991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1512509.4000000001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100131.62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799794.42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1658481.93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8747.619999999999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10751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920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7716374.3300000001</v>
      </c>
      <c r="E62" s="80"/>
    </row>
    <row r="63" spans="1:6" ht="13.5" thickBot="1">
      <c r="A63" s="13" t="s">
        <v>114</v>
      </c>
      <c r="B63" s="14"/>
      <c r="C63" s="15"/>
      <c r="D63" s="16">
        <v>23785846.590000004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170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12487768.470000001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1435991.76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0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383950.8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66619.8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1478096.7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131599.64000000001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0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85445.09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16069472.260000002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16069472.260000002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14374330.830000002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1695141.43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16069472.260000002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799794.42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16869266.680000003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153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6781720.5700000003</v>
      </c>
      <c r="E6" s="77">
        <v>7772628.4900000002</v>
      </c>
      <c r="F6" s="6"/>
    </row>
    <row r="7" spans="1:16">
      <c r="A7" s="73" t="s">
        <v>9</v>
      </c>
      <c r="B7" s="74"/>
      <c r="C7" s="75" t="s">
        <v>10</v>
      </c>
      <c r="D7" s="76">
        <v>72561749.579999998</v>
      </c>
      <c r="E7" s="77">
        <v>84844570.650000006</v>
      </c>
      <c r="F7" s="6"/>
    </row>
    <row r="8" spans="1:16">
      <c r="A8" s="73" t="s">
        <v>11</v>
      </c>
      <c r="B8" s="74"/>
      <c r="C8" s="75" t="s">
        <v>12</v>
      </c>
      <c r="D8" s="76">
        <v>9515152.5399999991</v>
      </c>
      <c r="E8" s="77">
        <v>11373814.459999999</v>
      </c>
      <c r="F8" s="6"/>
    </row>
    <row r="9" spans="1:16">
      <c r="A9" s="73" t="s">
        <v>137</v>
      </c>
      <c r="B9" s="74"/>
      <c r="C9" s="75" t="s">
        <v>14</v>
      </c>
      <c r="D9" s="76">
        <v>1351527.15</v>
      </c>
      <c r="E9" s="77">
        <v>1717123.45</v>
      </c>
      <c r="F9" s="6"/>
    </row>
    <row r="10" spans="1:16">
      <c r="A10" s="73" t="s">
        <v>15</v>
      </c>
      <c r="B10" s="74"/>
      <c r="C10" s="75" t="s">
        <v>16</v>
      </c>
      <c r="D10" s="76">
        <v>2150707.1800000002</v>
      </c>
      <c r="E10" s="77">
        <v>2589428.41</v>
      </c>
      <c r="F10" s="6"/>
    </row>
    <row r="11" spans="1:16">
      <c r="A11" s="73" t="s">
        <v>17</v>
      </c>
      <c r="B11" s="74"/>
      <c r="C11" s="75" t="s">
        <v>18</v>
      </c>
      <c r="D11" s="76">
        <v>86587.88</v>
      </c>
      <c r="E11" s="77">
        <v>125989.97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145168.5</v>
      </c>
      <c r="E13" s="77">
        <v>145168.5</v>
      </c>
      <c r="F13" s="6"/>
    </row>
    <row r="14" spans="1:16" ht="13.5" thickBot="1">
      <c r="A14" s="13" t="s">
        <v>23</v>
      </c>
      <c r="B14" s="14"/>
      <c r="C14" s="15"/>
      <c r="D14" s="16">
        <v>92592613.400000006</v>
      </c>
      <c r="E14" s="16">
        <v>108568723.92999999</v>
      </c>
      <c r="F14" s="6"/>
    </row>
    <row r="15" spans="1:16">
      <c r="A15" s="17" t="s">
        <v>24</v>
      </c>
      <c r="B15" s="74"/>
      <c r="C15" s="19" t="s">
        <v>25</v>
      </c>
      <c r="D15" s="20">
        <v>990907.92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12282821.07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1858661.92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365596.3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438721.23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39402.090000000004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15976110.530000001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108568723.93000001</v>
      </c>
      <c r="E24" s="16">
        <v>108568723.93000002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2326291.9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1837145.3399999999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60333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3302.88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876433.94000000006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5810791.7699999996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3124874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1122272.5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4825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253016.4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5506429.9900000002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8933707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708677.64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17566980.039999999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85963.69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1317957.3599999999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5423590.0300000003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473159.48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405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9245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-726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55444675.959999993</v>
      </c>
      <c r="E62" s="80"/>
    </row>
    <row r="63" spans="1:6" ht="13.5" thickBot="1">
      <c r="A63" s="13" t="s">
        <v>114</v>
      </c>
      <c r="B63" s="14"/>
      <c r="C63" s="15"/>
      <c r="D63" s="16">
        <v>164013399.88999999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153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79343470.150000006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9515152.5399999991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1351527.15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2150707.1800000002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86587.88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145168.5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13273728.99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1858661.92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365596.3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438721.23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39402.090000000004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108568723.93000001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108568723.93000001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92592613.400000006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15976110.530000001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108568723.93000001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5423590.0300000003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113992313.96000001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171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134196.98000000001</v>
      </c>
      <c r="E6" s="77">
        <v>161791.84000000003</v>
      </c>
      <c r="F6" s="6"/>
    </row>
    <row r="7" spans="1:16">
      <c r="A7" s="73" t="s">
        <v>9</v>
      </c>
      <c r="B7" s="74"/>
      <c r="C7" s="75" t="s">
        <v>10</v>
      </c>
      <c r="D7" s="76">
        <v>759606.66</v>
      </c>
      <c r="E7" s="77">
        <v>833101.68</v>
      </c>
      <c r="F7" s="6"/>
    </row>
    <row r="8" spans="1:16">
      <c r="A8" s="73" t="s">
        <v>11</v>
      </c>
      <c r="B8" s="74"/>
      <c r="C8" s="75" t="s">
        <v>12</v>
      </c>
      <c r="D8" s="76">
        <v>364542.29</v>
      </c>
      <c r="E8" s="77">
        <v>464634.29</v>
      </c>
      <c r="F8" s="6"/>
    </row>
    <row r="9" spans="1:16">
      <c r="A9" s="73" t="s">
        <v>137</v>
      </c>
      <c r="B9" s="74"/>
      <c r="C9" s="75" t="s">
        <v>14</v>
      </c>
      <c r="D9" s="76">
        <v>169386.97</v>
      </c>
      <c r="E9" s="77">
        <v>169386.97</v>
      </c>
      <c r="F9" s="6"/>
    </row>
    <row r="10" spans="1:16">
      <c r="A10" s="73" t="s">
        <v>15</v>
      </c>
      <c r="B10" s="74"/>
      <c r="C10" s="75" t="s">
        <v>16</v>
      </c>
      <c r="D10" s="76">
        <v>23036.03</v>
      </c>
      <c r="E10" s="77">
        <v>25146.92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1450768.93</v>
      </c>
      <c r="E14" s="16">
        <v>1654061.7</v>
      </c>
      <c r="F14" s="6"/>
    </row>
    <row r="15" spans="1:16">
      <c r="A15" s="17" t="s">
        <v>24</v>
      </c>
      <c r="B15" s="74"/>
      <c r="C15" s="19" t="s">
        <v>25</v>
      </c>
      <c r="D15" s="20">
        <v>27594.86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73495.02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100092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0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2110.89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203292.77000000002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1654061.7</v>
      </c>
      <c r="E24" s="16">
        <v>1654061.7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75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181076.31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15690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1670.25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109470.5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0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6507.34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834.59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857.25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77602.64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37755.089999999997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14675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18101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464314.97000000009</v>
      </c>
      <c r="E62" s="80"/>
    </row>
    <row r="63" spans="1:6" ht="13.5" thickBot="1">
      <c r="A63" s="13" t="s">
        <v>114</v>
      </c>
      <c r="B63" s="14"/>
      <c r="C63" s="15"/>
      <c r="D63" s="16">
        <v>2118376.67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171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893803.64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364542.29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169386.97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23036.03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101089.88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100092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0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2110.89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1654061.7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1654061.7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1450768.93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203292.77000000002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1654061.7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77602.64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1731664.3399999999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154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943706.09</v>
      </c>
      <c r="E6" s="77">
        <v>950725.38</v>
      </c>
      <c r="F6" s="6"/>
    </row>
    <row r="7" spans="1:16">
      <c r="A7" s="73" t="s">
        <v>9</v>
      </c>
      <c r="B7" s="74"/>
      <c r="C7" s="75" t="s">
        <v>10</v>
      </c>
      <c r="D7" s="76">
        <v>4027777.14</v>
      </c>
      <c r="E7" s="77">
        <v>4214519.01</v>
      </c>
      <c r="F7" s="6"/>
    </row>
    <row r="8" spans="1:16">
      <c r="A8" s="73" t="s">
        <v>11</v>
      </c>
      <c r="B8" s="74"/>
      <c r="C8" s="75" t="s">
        <v>12</v>
      </c>
      <c r="D8" s="76">
        <v>1276465.0900000001</v>
      </c>
      <c r="E8" s="77">
        <v>1304155.02</v>
      </c>
      <c r="F8" s="6"/>
    </row>
    <row r="9" spans="1:16">
      <c r="A9" s="73" t="s">
        <v>137</v>
      </c>
      <c r="B9" s="74"/>
      <c r="C9" s="75" t="s">
        <v>14</v>
      </c>
      <c r="D9" s="76">
        <v>420986.51</v>
      </c>
      <c r="E9" s="77">
        <v>459408.25</v>
      </c>
      <c r="F9" s="6"/>
    </row>
    <row r="10" spans="1:16">
      <c r="A10" s="73" t="s">
        <v>15</v>
      </c>
      <c r="B10" s="74"/>
      <c r="C10" s="75" t="s">
        <v>16</v>
      </c>
      <c r="D10" s="76">
        <v>122453.2</v>
      </c>
      <c r="E10" s="77">
        <v>136334.57999999999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8070</v>
      </c>
      <c r="F13" s="6"/>
    </row>
    <row r="14" spans="1:16" ht="13.5" thickBot="1">
      <c r="A14" s="13" t="s">
        <v>23</v>
      </c>
      <c r="B14" s="14"/>
      <c r="C14" s="15"/>
      <c r="D14" s="16">
        <v>6791388.0300000003</v>
      </c>
      <c r="E14" s="16">
        <v>7073212.2400000002</v>
      </c>
      <c r="F14" s="6"/>
    </row>
    <row r="15" spans="1:16">
      <c r="A15" s="17" t="s">
        <v>24</v>
      </c>
      <c r="B15" s="74"/>
      <c r="C15" s="19" t="s">
        <v>25</v>
      </c>
      <c r="D15" s="20">
        <v>7019.2900000000009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186741.87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27689.93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38421.74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13881.38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8070</v>
      </c>
      <c r="E22" s="80"/>
      <c r="F22" s="6"/>
    </row>
    <row r="23" spans="1:6" ht="13.5" thickBot="1">
      <c r="A23" s="13" t="s">
        <v>40</v>
      </c>
      <c r="B23" s="14"/>
      <c r="C23" s="15"/>
      <c r="D23" s="16">
        <v>281824.20999999996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7073212.2400000002</v>
      </c>
      <c r="E24" s="16">
        <v>7073212.2400000002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27656.05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790938.79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688464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69887.44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344173.32999999996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67909.14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877784.6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23620.15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154526.07999999999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320680.32999999996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133375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69728.05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3568742.9599999995</v>
      </c>
      <c r="E62" s="80"/>
    </row>
    <row r="63" spans="1:6" ht="13.5" thickBot="1">
      <c r="A63" s="13" t="s">
        <v>114</v>
      </c>
      <c r="B63" s="14"/>
      <c r="C63" s="15"/>
      <c r="D63" s="16">
        <v>10641955.199999999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154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4971483.2300000004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1276465.0900000001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420986.51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122453.2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193761.16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27689.93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38421.74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13881.38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8070</v>
      </c>
      <c r="E83" s="28"/>
    </row>
    <row r="84" spans="1:5" ht="13.5" thickBot="1">
      <c r="A84" s="13" t="s">
        <v>128</v>
      </c>
      <c r="B84" s="14"/>
      <c r="C84" s="15"/>
      <c r="D84" s="16">
        <v>7073212.2400000002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7073212.2400000002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6791388.0300000003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281824.20999999996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7073212.2400000002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320680.32999999996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7393892.5700000003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155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2486040.36</v>
      </c>
      <c r="E6" s="77">
        <v>2868687.06</v>
      </c>
      <c r="F6" s="6"/>
    </row>
    <row r="7" spans="1:16">
      <c r="A7" s="73" t="s">
        <v>9</v>
      </c>
      <c r="B7" s="74"/>
      <c r="C7" s="75" t="s">
        <v>10</v>
      </c>
      <c r="D7" s="76">
        <v>28846131.789999999</v>
      </c>
      <c r="E7" s="77">
        <v>32614385.27</v>
      </c>
      <c r="F7" s="6"/>
    </row>
    <row r="8" spans="1:16">
      <c r="A8" s="73" t="s">
        <v>11</v>
      </c>
      <c r="B8" s="74"/>
      <c r="C8" s="75" t="s">
        <v>12</v>
      </c>
      <c r="D8" s="76">
        <v>3225477.36</v>
      </c>
      <c r="E8" s="77">
        <v>3518989.11</v>
      </c>
      <c r="F8" s="6"/>
    </row>
    <row r="9" spans="1:16">
      <c r="A9" s="73" t="s">
        <v>137</v>
      </c>
      <c r="B9" s="74"/>
      <c r="C9" s="75" t="s">
        <v>14</v>
      </c>
      <c r="D9" s="76">
        <v>1762244.24</v>
      </c>
      <c r="E9" s="77">
        <v>1881630.35</v>
      </c>
      <c r="F9" s="6"/>
    </row>
    <row r="10" spans="1:16">
      <c r="A10" s="73" t="s">
        <v>15</v>
      </c>
      <c r="B10" s="74"/>
      <c r="C10" s="75" t="s">
        <v>16</v>
      </c>
      <c r="D10" s="76">
        <v>921963.12</v>
      </c>
      <c r="E10" s="77">
        <v>1037554.62</v>
      </c>
      <c r="F10" s="6"/>
    </row>
    <row r="11" spans="1:16">
      <c r="A11" s="73" t="s">
        <v>17</v>
      </c>
      <c r="B11" s="74"/>
      <c r="C11" s="75" t="s">
        <v>18</v>
      </c>
      <c r="D11" s="76">
        <v>51997.919999999998</v>
      </c>
      <c r="E11" s="77">
        <v>57437.52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37293854.789999999</v>
      </c>
      <c r="E14" s="16">
        <v>41978683.93</v>
      </c>
      <c r="F14" s="6"/>
    </row>
    <row r="15" spans="1:16">
      <c r="A15" s="17" t="s">
        <v>24</v>
      </c>
      <c r="B15" s="74"/>
      <c r="C15" s="19" t="s">
        <v>25</v>
      </c>
      <c r="D15" s="20">
        <v>382646.7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3768253.48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293511.75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119386.11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115591.5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5439.6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4684829.1399999997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41978683.93</v>
      </c>
      <c r="E24" s="16">
        <v>41978683.93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843783.95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1128051.8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24027.62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30916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24795.96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2076399.09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1744806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389499.62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330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66069.62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2170401.9300000002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2481158.88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248631.12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4797103.83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88806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343928.7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2073277.71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-4146.1000000000004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200448.33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38745.25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54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300337.09000000003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-305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57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19067178.399999995</v>
      </c>
      <c r="E62" s="80"/>
    </row>
    <row r="63" spans="1:6" ht="13.5" thickBot="1">
      <c r="A63" s="13" t="s">
        <v>114</v>
      </c>
      <c r="B63" s="14"/>
      <c r="C63" s="15"/>
      <c r="D63" s="16">
        <v>61045862.329999998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155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31332172.149999999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3225477.36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1762244.24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921963.12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51997.919999999998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4150900.18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293511.75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119386.11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115591.5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5439.6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41978683.93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41978683.93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37293854.789999999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4684829.1399999997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41978683.93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2073277.71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44051961.640000001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13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136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50" t="s">
        <v>169</v>
      </c>
      <c r="B3" s="151"/>
      <c r="C3" s="152"/>
      <c r="D3" s="151"/>
      <c r="E3" s="153"/>
      <c r="F3" s="6"/>
    </row>
    <row r="4" spans="1:16" ht="12.75" customHeight="1">
      <c r="A4" s="154"/>
      <c r="B4" s="155"/>
      <c r="C4" s="156"/>
      <c r="D4" s="157" t="s">
        <v>2</v>
      </c>
      <c r="E4" s="158" t="s">
        <v>166</v>
      </c>
      <c r="F4" s="6"/>
    </row>
    <row r="5" spans="1:16">
      <c r="A5" s="82" t="s">
        <v>4</v>
      </c>
      <c r="B5" s="10"/>
      <c r="C5" s="11" t="s">
        <v>5</v>
      </c>
      <c r="D5" s="149" t="s">
        <v>6</v>
      </c>
      <c r="E5" s="159" t="s">
        <v>167</v>
      </c>
      <c r="F5" s="6"/>
    </row>
    <row r="6" spans="1:16">
      <c r="A6" s="160" t="s">
        <v>7</v>
      </c>
      <c r="B6" s="74"/>
      <c r="C6" s="75" t="s">
        <v>8</v>
      </c>
      <c r="D6" s="76">
        <v>2927075.96</v>
      </c>
      <c r="E6" s="161">
        <v>2959086.88</v>
      </c>
      <c r="F6" s="6"/>
    </row>
    <row r="7" spans="1:16">
      <c r="A7" s="160" t="s">
        <v>9</v>
      </c>
      <c r="B7" s="74"/>
      <c r="C7" s="75" t="s">
        <v>10</v>
      </c>
      <c r="D7" s="76">
        <v>11871509.43</v>
      </c>
      <c r="E7" s="162">
        <v>12536223.879999999</v>
      </c>
      <c r="F7" s="6"/>
    </row>
    <row r="8" spans="1:16">
      <c r="A8" s="160" t="s">
        <v>11</v>
      </c>
      <c r="B8" s="74"/>
      <c r="C8" s="75" t="s">
        <v>12</v>
      </c>
      <c r="D8" s="76">
        <v>2729111.52</v>
      </c>
      <c r="E8" s="162">
        <v>3058262.89</v>
      </c>
      <c r="F8" s="6"/>
    </row>
    <row r="9" spans="1:16">
      <c r="A9" s="160" t="s">
        <v>137</v>
      </c>
      <c r="B9" s="74"/>
      <c r="C9" s="75" t="s">
        <v>14</v>
      </c>
      <c r="D9" s="76">
        <v>569242.85</v>
      </c>
      <c r="E9" s="162">
        <v>573212.09</v>
      </c>
      <c r="F9" s="6"/>
    </row>
    <row r="10" spans="1:16">
      <c r="A10" s="160" t="s">
        <v>15</v>
      </c>
      <c r="B10" s="74"/>
      <c r="C10" s="75" t="s">
        <v>16</v>
      </c>
      <c r="D10" s="76">
        <v>353597.4</v>
      </c>
      <c r="E10" s="162">
        <v>426295.25</v>
      </c>
      <c r="F10" s="6"/>
    </row>
    <row r="11" spans="1:16">
      <c r="A11" s="160" t="s">
        <v>17</v>
      </c>
      <c r="B11" s="74"/>
      <c r="C11" s="75" t="s">
        <v>18</v>
      </c>
      <c r="D11" s="76">
        <v>0</v>
      </c>
      <c r="E11" s="162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160" t="s">
        <v>19</v>
      </c>
      <c r="B12" s="74"/>
      <c r="C12" s="75" t="s">
        <v>20</v>
      </c>
      <c r="D12" s="76">
        <v>0</v>
      </c>
      <c r="E12" s="162">
        <v>0</v>
      </c>
      <c r="F12" s="6"/>
    </row>
    <row r="13" spans="1:16" ht="13.5" thickBot="1">
      <c r="A13" s="163" t="s">
        <v>21</v>
      </c>
      <c r="B13" s="164"/>
      <c r="C13" s="165" t="s">
        <v>22</v>
      </c>
      <c r="D13" s="166">
        <v>0</v>
      </c>
      <c r="E13" s="167">
        <v>0</v>
      </c>
      <c r="F13" s="6"/>
    </row>
    <row r="14" spans="1:16" ht="13.5" thickBot="1">
      <c r="A14" s="133" t="s">
        <v>23</v>
      </c>
      <c r="B14" s="134"/>
      <c r="C14" s="135"/>
      <c r="D14" s="63">
        <v>18450537.16</v>
      </c>
      <c r="E14" s="63">
        <v>19553080.989999998</v>
      </c>
      <c r="F14" s="6"/>
    </row>
    <row r="15" spans="1:16">
      <c r="A15" s="17" t="s">
        <v>24</v>
      </c>
      <c r="B15" s="74"/>
      <c r="C15" s="19" t="s">
        <v>25</v>
      </c>
      <c r="D15" s="20">
        <v>32010.92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664714.44999999995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329151.37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3969.24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72697.850000000006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1102543.83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19553080.990000002</v>
      </c>
      <c r="E24" s="16">
        <v>19553080.990000002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296120.59000000003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306137.8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15391.89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13584.48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44207.17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690884.6399999999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1972520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216490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104400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126288.53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804038.13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1494630.45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292331.93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2115470.02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27121.18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591327.04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975918.08000000007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347659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212800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20455.25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55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65845.05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10733676.229999999</v>
      </c>
      <c r="E62" s="80"/>
    </row>
    <row r="63" spans="1:6" ht="13.5" thickBot="1">
      <c r="A63" s="13" t="s">
        <v>114</v>
      </c>
      <c r="B63" s="14"/>
      <c r="C63" s="15"/>
      <c r="D63" s="16">
        <v>30286757.219999999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136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14798585.390000001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2729111.52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569242.85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353597.4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696725.37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329151.37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3969.24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72697.850000000006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19553080.990000002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19553080.990000002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18450537.16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1102543.83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19553080.990000002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975918.08000000007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20528999.07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31" spans="3:3">
      <c r="C13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172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996756.84000000008</v>
      </c>
      <c r="E6" s="77">
        <v>996756.84000000008</v>
      </c>
      <c r="F6" s="6"/>
    </row>
    <row r="7" spans="1:16">
      <c r="A7" s="73" t="s">
        <v>9</v>
      </c>
      <c r="B7" s="74"/>
      <c r="C7" s="75" t="s">
        <v>10</v>
      </c>
      <c r="D7" s="76">
        <v>7418197.5099999998</v>
      </c>
      <c r="E7" s="77">
        <v>7707097.0699999994</v>
      </c>
      <c r="F7" s="6"/>
    </row>
    <row r="8" spans="1:16">
      <c r="A8" s="73" t="s">
        <v>11</v>
      </c>
      <c r="B8" s="74"/>
      <c r="C8" s="75" t="s">
        <v>12</v>
      </c>
      <c r="D8" s="76">
        <v>3961478.6</v>
      </c>
      <c r="E8" s="77">
        <v>4118871.6</v>
      </c>
      <c r="F8" s="6"/>
    </row>
    <row r="9" spans="1:16">
      <c r="A9" s="73" t="s">
        <v>137</v>
      </c>
      <c r="B9" s="74"/>
      <c r="C9" s="75" t="s">
        <v>14</v>
      </c>
      <c r="D9" s="76">
        <v>485467.32</v>
      </c>
      <c r="E9" s="77">
        <v>535568.62</v>
      </c>
      <c r="F9" s="6"/>
    </row>
    <row r="10" spans="1:16">
      <c r="A10" s="73" t="s">
        <v>15</v>
      </c>
      <c r="B10" s="74"/>
      <c r="C10" s="75" t="s">
        <v>16</v>
      </c>
      <c r="D10" s="76">
        <v>253513.1</v>
      </c>
      <c r="E10" s="77">
        <v>277692.06</v>
      </c>
      <c r="F10" s="6"/>
    </row>
    <row r="11" spans="1:16">
      <c r="A11" s="73" t="s">
        <v>17</v>
      </c>
      <c r="B11" s="74"/>
      <c r="C11" s="75" t="s">
        <v>18</v>
      </c>
      <c r="D11" s="76">
        <v>54441.27</v>
      </c>
      <c r="E11" s="77">
        <v>54441.27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13169854.639999999</v>
      </c>
      <c r="E14" s="16">
        <v>13690427.459999999</v>
      </c>
      <c r="F14" s="6"/>
    </row>
    <row r="15" spans="1:16">
      <c r="A15" s="17" t="s">
        <v>24</v>
      </c>
      <c r="B15" s="74"/>
      <c r="C15" s="19" t="s">
        <v>25</v>
      </c>
      <c r="D15" s="20">
        <v>0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288899.56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157393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50101.3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24178.959999999999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520572.82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13690427.459999999</v>
      </c>
      <c r="E24" s="16">
        <v>13690427.460000001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780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144495.98000000001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555130.44999999995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1569195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126150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48966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24212.28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714098.37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1164506.3600000001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98499.51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2108473.56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25223.08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183184.8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687062.05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481026.32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2920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45013.14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7978936.8999999994</v>
      </c>
      <c r="E62" s="80"/>
    </row>
    <row r="63" spans="1:6" ht="13.5" thickBot="1">
      <c r="A63" s="13" t="s">
        <v>114</v>
      </c>
      <c r="B63" s="14"/>
      <c r="C63" s="15"/>
      <c r="D63" s="16">
        <v>21669364.359999999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172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8414954.3499999996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3961478.6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485467.32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253513.1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54441.27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288899.56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157393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50101.3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24178.959999999999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13690427.460000001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13690427.460000001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13169854.639999999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520572.82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13690427.459999999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687062.05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14377489.51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156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1180671.8599999999</v>
      </c>
      <c r="E6" s="77">
        <v>1215291.8199999998</v>
      </c>
      <c r="F6" s="6"/>
    </row>
    <row r="7" spans="1:16">
      <c r="A7" s="73" t="s">
        <v>9</v>
      </c>
      <c r="B7" s="74"/>
      <c r="C7" s="75" t="s">
        <v>10</v>
      </c>
      <c r="D7" s="76">
        <v>7060566.7999999989</v>
      </c>
      <c r="E7" s="77">
        <v>7659897.5999999987</v>
      </c>
      <c r="F7" s="6"/>
    </row>
    <row r="8" spans="1:16">
      <c r="A8" s="73" t="s">
        <v>11</v>
      </c>
      <c r="B8" s="74"/>
      <c r="C8" s="75" t="s">
        <v>12</v>
      </c>
      <c r="D8" s="76">
        <v>3276584</v>
      </c>
      <c r="E8" s="77">
        <v>3566282.4</v>
      </c>
      <c r="F8" s="6"/>
    </row>
    <row r="9" spans="1:16">
      <c r="A9" s="73" t="s">
        <v>137</v>
      </c>
      <c r="B9" s="74"/>
      <c r="C9" s="75" t="s">
        <v>14</v>
      </c>
      <c r="D9" s="76">
        <v>586496.1</v>
      </c>
      <c r="E9" s="77">
        <v>671576.69</v>
      </c>
      <c r="F9" s="6"/>
    </row>
    <row r="10" spans="1:16">
      <c r="A10" s="73" t="s">
        <v>15</v>
      </c>
      <c r="B10" s="74"/>
      <c r="C10" s="75" t="s">
        <v>16</v>
      </c>
      <c r="D10" s="76">
        <v>351945.60000000003</v>
      </c>
      <c r="E10" s="77">
        <v>407357.60000000003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28230</v>
      </c>
      <c r="E13" s="77">
        <v>28230</v>
      </c>
      <c r="F13" s="6"/>
    </row>
    <row r="14" spans="1:16" ht="13.5" thickBot="1">
      <c r="A14" s="13" t="s">
        <v>23</v>
      </c>
      <c r="B14" s="14"/>
      <c r="C14" s="15"/>
      <c r="D14" s="16">
        <v>12484494.359999998</v>
      </c>
      <c r="E14" s="16">
        <v>13548636.109999998</v>
      </c>
      <c r="F14" s="6"/>
    </row>
    <row r="15" spans="1:16">
      <c r="A15" s="17" t="s">
        <v>24</v>
      </c>
      <c r="B15" s="74"/>
      <c r="C15" s="19" t="s">
        <v>25</v>
      </c>
      <c r="D15" s="20">
        <v>34619.96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599330.80000000005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289698.40000000002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85080.59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55412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1064141.75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13548636.109999998</v>
      </c>
      <c r="E24" s="16">
        <v>13548636.109999999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154428.15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351423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734780.56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839870.01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155305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2500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703848.19000000006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1071028.67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113281.2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1493981.86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29542.35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137772.72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671048.89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0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3750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95497.61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1800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21.35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6559879.5599999987</v>
      </c>
      <c r="E62" s="80"/>
    </row>
    <row r="63" spans="1:6" ht="13.5" thickBot="1">
      <c r="A63" s="13" t="s">
        <v>114</v>
      </c>
      <c r="B63" s="14"/>
      <c r="C63" s="15"/>
      <c r="D63" s="16">
        <v>20108515.669999994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156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8241238.6599999983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3276584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586496.1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351945.60000000003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28230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633950.76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289698.40000000002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85080.59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55412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13548636.109999998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13548636.109999998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12484494.359999998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1064141.75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13548636.109999998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671048.89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14219684.999999998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157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2072709.97</v>
      </c>
      <c r="E6" s="77">
        <v>2155452.63</v>
      </c>
      <c r="F6" s="6"/>
    </row>
    <row r="7" spans="1:16">
      <c r="A7" s="73" t="s">
        <v>9</v>
      </c>
      <c r="B7" s="74"/>
      <c r="C7" s="75" t="s">
        <v>10</v>
      </c>
      <c r="D7" s="76">
        <v>7090457.6600000001</v>
      </c>
      <c r="E7" s="77">
        <v>7666086.5999999996</v>
      </c>
      <c r="F7" s="6"/>
    </row>
    <row r="8" spans="1:16">
      <c r="A8" s="73" t="s">
        <v>11</v>
      </c>
      <c r="B8" s="74"/>
      <c r="C8" s="75" t="s">
        <v>12</v>
      </c>
      <c r="D8" s="76">
        <v>3322375.28</v>
      </c>
      <c r="E8" s="77">
        <v>3478699</v>
      </c>
      <c r="F8" s="6"/>
    </row>
    <row r="9" spans="1:16">
      <c r="A9" s="73" t="s">
        <v>137</v>
      </c>
      <c r="B9" s="74"/>
      <c r="C9" s="75" t="s">
        <v>14</v>
      </c>
      <c r="D9" s="76">
        <v>201595.94</v>
      </c>
      <c r="E9" s="77">
        <v>202873.05</v>
      </c>
      <c r="F9" s="6"/>
    </row>
    <row r="10" spans="1:16">
      <c r="A10" s="73" t="s">
        <v>15</v>
      </c>
      <c r="B10" s="74"/>
      <c r="C10" s="75" t="s">
        <v>16</v>
      </c>
      <c r="D10" s="76">
        <v>275740.18</v>
      </c>
      <c r="E10" s="77">
        <v>327641.15000000002</v>
      </c>
      <c r="F10" s="6"/>
    </row>
    <row r="11" spans="1:16">
      <c r="A11" s="73" t="s">
        <v>17</v>
      </c>
      <c r="B11" s="74"/>
      <c r="C11" s="75" t="s">
        <v>18</v>
      </c>
      <c r="D11" s="76">
        <v>109021.26</v>
      </c>
      <c r="E11" s="77">
        <v>109766.25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13071900.289999999</v>
      </c>
      <c r="E14" s="16">
        <v>13940518.680000002</v>
      </c>
      <c r="F14" s="6"/>
    </row>
    <row r="15" spans="1:16">
      <c r="A15" s="17" t="s">
        <v>24</v>
      </c>
      <c r="B15" s="74"/>
      <c r="C15" s="19" t="s">
        <v>25</v>
      </c>
      <c r="D15" s="20">
        <v>82742.66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575628.93999999994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156323.72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1277.1099999999999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51900.97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744.99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868618.3899999999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13940518.68</v>
      </c>
      <c r="E24" s="16">
        <v>13940518.68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13166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1923300.77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501797.4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17537.689999999999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687039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1081385.1000000001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207541.44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1624353.51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10139.799999999999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295564.09999999998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698007.29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156335.54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8300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53373.5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-7863.92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7269977.2199999997</v>
      </c>
      <c r="E62" s="80"/>
    </row>
    <row r="63" spans="1:6" ht="13.5" thickBot="1">
      <c r="A63" s="13" t="s">
        <v>114</v>
      </c>
      <c r="B63" s="14"/>
      <c r="C63" s="15"/>
      <c r="D63" s="16">
        <v>21210495.899999999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157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9163167.6300000008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3322375.28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201595.94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275740.18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109021.26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658371.6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156323.72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1277.1099999999999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51900.97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744.99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13940518.68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13940518.68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13071900.289999999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868618.3899999999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13940518.68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698007.29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14638525.969999999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158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661438.74</v>
      </c>
      <c r="E6" s="77">
        <v>679360.02</v>
      </c>
      <c r="F6" s="6"/>
    </row>
    <row r="7" spans="1:16">
      <c r="A7" s="73" t="s">
        <v>9</v>
      </c>
      <c r="B7" s="74"/>
      <c r="C7" s="75" t="s">
        <v>10</v>
      </c>
      <c r="D7" s="76">
        <v>4499162.28</v>
      </c>
      <c r="E7" s="77">
        <v>4972445.33</v>
      </c>
      <c r="F7" s="6"/>
    </row>
    <row r="8" spans="1:16">
      <c r="A8" s="73" t="s">
        <v>11</v>
      </c>
      <c r="B8" s="74"/>
      <c r="C8" s="75" t="s">
        <v>12</v>
      </c>
      <c r="D8" s="76">
        <v>1767987</v>
      </c>
      <c r="E8" s="77">
        <v>1890119.04</v>
      </c>
      <c r="F8" s="6"/>
    </row>
    <row r="9" spans="1:16">
      <c r="A9" s="73" t="s">
        <v>137</v>
      </c>
      <c r="B9" s="74"/>
      <c r="C9" s="75" t="s">
        <v>14</v>
      </c>
      <c r="D9" s="76">
        <v>173653.36</v>
      </c>
      <c r="E9" s="77">
        <v>184438.24</v>
      </c>
      <c r="F9" s="6"/>
    </row>
    <row r="10" spans="1:16">
      <c r="A10" s="73" t="s">
        <v>15</v>
      </c>
      <c r="B10" s="74"/>
      <c r="C10" s="75" t="s">
        <v>16</v>
      </c>
      <c r="D10" s="76">
        <v>81835.92</v>
      </c>
      <c r="E10" s="77">
        <v>91540.209999999992</v>
      </c>
      <c r="F10" s="6"/>
    </row>
    <row r="11" spans="1:16">
      <c r="A11" s="73" t="s">
        <v>17</v>
      </c>
      <c r="B11" s="74"/>
      <c r="C11" s="75" t="s">
        <v>18</v>
      </c>
      <c r="D11" s="76">
        <v>89325.72</v>
      </c>
      <c r="E11" s="77">
        <v>89325.72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10620</v>
      </c>
      <c r="E13" s="77">
        <v>10620</v>
      </c>
      <c r="F13" s="6"/>
    </row>
    <row r="14" spans="1:16" ht="13.5" thickBot="1">
      <c r="A14" s="13" t="s">
        <v>23</v>
      </c>
      <c r="B14" s="14"/>
      <c r="C14" s="15"/>
      <c r="D14" s="16">
        <v>7284023.0200000005</v>
      </c>
      <c r="E14" s="16">
        <v>7917848.5599999996</v>
      </c>
      <c r="F14" s="6"/>
    </row>
    <row r="15" spans="1:16">
      <c r="A15" s="17" t="s">
        <v>24</v>
      </c>
      <c r="B15" s="74"/>
      <c r="C15" s="19" t="s">
        <v>25</v>
      </c>
      <c r="D15" s="20">
        <v>17921.28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473283.05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122132.04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10784.88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9704.2900000000009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633825.54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7917848.5600000005</v>
      </c>
      <c r="E24" s="16">
        <v>7917848.5600000005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81152.47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34256.68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1626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234298.2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879399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85350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1320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15307.9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349847.67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643504.43999999994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66151.08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1016724.32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93030.96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387533.31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349016.06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83965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6036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3756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4332275.09</v>
      </c>
      <c r="E62" s="80"/>
    </row>
    <row r="63" spans="1:6" ht="13.5" thickBot="1">
      <c r="A63" s="13" t="s">
        <v>114</v>
      </c>
      <c r="B63" s="14"/>
      <c r="C63" s="15"/>
      <c r="D63" s="16">
        <v>12250123.65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158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5160601.0200000005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1767987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173653.36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81835.92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89325.72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10620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491204.32999999996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122132.04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10784.88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9704.2900000000009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7917848.5600000005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7917848.5600000005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7284023.0200000005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633825.54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7917848.5600000005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387533.31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8305381.8700000001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0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159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9.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7408280.9199999999</v>
      </c>
      <c r="E6" s="77">
        <v>7953830.3200000003</v>
      </c>
      <c r="F6" s="6"/>
    </row>
    <row r="7" spans="1:16">
      <c r="A7" s="73" t="s">
        <v>9</v>
      </c>
      <c r="B7" s="74"/>
      <c r="C7" s="75" t="s">
        <v>10</v>
      </c>
      <c r="D7" s="76">
        <v>19363781.57</v>
      </c>
      <c r="E7" s="77">
        <v>22127780.109999999</v>
      </c>
      <c r="F7" s="6"/>
    </row>
    <row r="8" spans="1:16">
      <c r="A8" s="73" t="s">
        <v>11</v>
      </c>
      <c r="B8" s="74"/>
      <c r="C8" s="75" t="s">
        <v>12</v>
      </c>
      <c r="D8" s="76">
        <v>10649561.800000001</v>
      </c>
      <c r="E8" s="77">
        <v>11962135.700000001</v>
      </c>
      <c r="F8" s="6"/>
    </row>
    <row r="9" spans="1:16">
      <c r="A9" s="73" t="s">
        <v>137</v>
      </c>
      <c r="B9" s="74"/>
      <c r="C9" s="75" t="s">
        <v>14</v>
      </c>
      <c r="D9" s="76">
        <v>437865.97</v>
      </c>
      <c r="E9" s="77">
        <v>473920.38999999996</v>
      </c>
      <c r="F9" s="6"/>
    </row>
    <row r="10" spans="1:16">
      <c r="A10" s="73" t="s">
        <v>15</v>
      </c>
      <c r="B10" s="74"/>
      <c r="C10" s="75" t="s">
        <v>16</v>
      </c>
      <c r="D10" s="76">
        <v>921350.76</v>
      </c>
      <c r="E10" s="77">
        <v>1162862.94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38780841.020000003</v>
      </c>
      <c r="E14" s="16">
        <v>43680529.460000001</v>
      </c>
      <c r="F14" s="6"/>
    </row>
    <row r="15" spans="1:16">
      <c r="A15" s="17" t="s">
        <v>24</v>
      </c>
      <c r="B15" s="74"/>
      <c r="C15" s="19" t="s">
        <v>25</v>
      </c>
      <c r="D15" s="20">
        <v>545549.4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2763998.54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1312573.8999999999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36054.42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241512.18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4899688.4399999995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43680529.460000001</v>
      </c>
      <c r="E24" s="16">
        <v>43680529.460000001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9371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2132993.04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-70166.679999999993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7985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2875809.4499999997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5815593.8499999996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384305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60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77585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2146086.81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2762118.6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725770.8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5636576.9100000001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23829.99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992203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2145860.09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1455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30355.93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163.55000000000001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25697956.34</v>
      </c>
      <c r="E62" s="80"/>
    </row>
    <row r="63" spans="1:6" ht="13.5" thickBot="1">
      <c r="A63" s="13" t="s">
        <v>114</v>
      </c>
      <c r="B63" s="14"/>
      <c r="C63" s="15"/>
      <c r="D63" s="16">
        <v>69378485.799999997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46" t="s">
        <v>159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26772062.490000002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10649561.800000001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437865.97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921350.76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3309547.94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1312573.8999999999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36054.42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241512.18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43680529.460000001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43680529.460000001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38780841.020000003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4899688.4399999995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43680529.460000001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2145860.09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45826389.549999997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7:16"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160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1394187.33</v>
      </c>
      <c r="E6" s="77">
        <v>1509623.4100000001</v>
      </c>
      <c r="F6" s="6"/>
    </row>
    <row r="7" spans="1:16">
      <c r="A7" s="73" t="s">
        <v>9</v>
      </c>
      <c r="B7" s="74"/>
      <c r="C7" s="75" t="s">
        <v>10</v>
      </c>
      <c r="D7" s="76">
        <v>15190369.73</v>
      </c>
      <c r="E7" s="77">
        <v>19707393.699999999</v>
      </c>
      <c r="F7" s="6"/>
    </row>
    <row r="8" spans="1:16">
      <c r="A8" s="73" t="s">
        <v>11</v>
      </c>
      <c r="B8" s="74"/>
      <c r="C8" s="75" t="s">
        <v>12</v>
      </c>
      <c r="D8" s="76">
        <v>2262117.12</v>
      </c>
      <c r="E8" s="77">
        <v>2660530.2400000002</v>
      </c>
      <c r="F8" s="6"/>
    </row>
    <row r="9" spans="1:16">
      <c r="A9" s="73" t="s">
        <v>137</v>
      </c>
      <c r="B9" s="74"/>
      <c r="C9" s="75" t="s">
        <v>14</v>
      </c>
      <c r="D9" s="76">
        <v>415810.17000000004</v>
      </c>
      <c r="E9" s="77">
        <v>446459.25000000006</v>
      </c>
      <c r="F9" s="6"/>
    </row>
    <row r="10" spans="1:16">
      <c r="A10" s="73" t="s">
        <v>15</v>
      </c>
      <c r="B10" s="74"/>
      <c r="C10" s="75" t="s">
        <v>16</v>
      </c>
      <c r="D10" s="76">
        <v>451182.47000000003</v>
      </c>
      <c r="E10" s="77">
        <v>687804.89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19713666.82</v>
      </c>
      <c r="E14" s="16">
        <v>25011811.490000002</v>
      </c>
      <c r="F14" s="6"/>
    </row>
    <row r="15" spans="1:16">
      <c r="A15" s="17" t="s">
        <v>24</v>
      </c>
      <c r="B15" s="74"/>
      <c r="C15" s="19" t="s">
        <v>25</v>
      </c>
      <c r="D15" s="20">
        <v>115436.08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4517023.97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398413.12000000005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30649.08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236622.42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5298144.67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25011811.490000002</v>
      </c>
      <c r="E24" s="16">
        <v>25011811.489999998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175250.88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42725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1475280.07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1402967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1211158.22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1790761.82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139434.01999999999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2501145.41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169811.61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1132827.1199999999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752546.33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500477.24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8887.5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11303272.219999999</v>
      </c>
      <c r="E62" s="80"/>
    </row>
    <row r="63" spans="1:6" ht="13.5" thickBot="1">
      <c r="A63" s="13" t="s">
        <v>114</v>
      </c>
      <c r="B63" s="14"/>
      <c r="C63" s="15"/>
      <c r="D63" s="16">
        <v>36315083.710000001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160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16584557.060000001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2262117.12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415810.17000000004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451182.47000000003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4632460.05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398413.12000000005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30649.08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236622.42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25011811.490000002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25011811.490000002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19713666.82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5298144.67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25011811.490000002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1132827.1199999999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26144638.610000003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161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2510580</v>
      </c>
      <c r="E6" s="77">
        <v>2617058</v>
      </c>
      <c r="F6" s="6"/>
    </row>
    <row r="7" spans="1:16">
      <c r="A7" s="73" t="s">
        <v>9</v>
      </c>
      <c r="B7" s="74"/>
      <c r="C7" s="75" t="s">
        <v>10</v>
      </c>
      <c r="D7" s="76">
        <v>14116840</v>
      </c>
      <c r="E7" s="77">
        <v>14801116</v>
      </c>
      <c r="F7" s="6"/>
    </row>
    <row r="8" spans="1:16">
      <c r="A8" s="73" t="s">
        <v>11</v>
      </c>
      <c r="B8" s="74"/>
      <c r="C8" s="75" t="s">
        <v>12</v>
      </c>
      <c r="D8" s="76">
        <v>6450025</v>
      </c>
      <c r="E8" s="77">
        <v>6744704</v>
      </c>
      <c r="F8" s="6"/>
    </row>
    <row r="9" spans="1:16">
      <c r="A9" s="73" t="s">
        <v>137</v>
      </c>
      <c r="B9" s="74"/>
      <c r="C9" s="75" t="s">
        <v>14</v>
      </c>
      <c r="D9" s="76">
        <v>492217</v>
      </c>
      <c r="E9" s="77">
        <v>504128</v>
      </c>
      <c r="F9" s="6"/>
    </row>
    <row r="10" spans="1:16">
      <c r="A10" s="73" t="s">
        <v>15</v>
      </c>
      <c r="B10" s="74"/>
      <c r="C10" s="75" t="s">
        <v>16</v>
      </c>
      <c r="D10" s="76">
        <v>330595</v>
      </c>
      <c r="E10" s="77">
        <v>359945</v>
      </c>
      <c r="F10" s="6"/>
    </row>
    <row r="11" spans="1:16">
      <c r="A11" s="73" t="s">
        <v>17</v>
      </c>
      <c r="B11" s="74"/>
      <c r="C11" s="75" t="s">
        <v>18</v>
      </c>
      <c r="D11" s="76">
        <v>190674</v>
      </c>
      <c r="E11" s="77">
        <v>190674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100650</v>
      </c>
      <c r="E13" s="77">
        <v>100650</v>
      </c>
      <c r="F13" s="6"/>
    </row>
    <row r="14" spans="1:16" ht="13.5" thickBot="1">
      <c r="A14" s="13" t="s">
        <v>23</v>
      </c>
      <c r="B14" s="14"/>
      <c r="C14" s="15"/>
      <c r="D14" s="16">
        <v>24191581</v>
      </c>
      <c r="E14" s="16">
        <v>25318275</v>
      </c>
      <c r="F14" s="6"/>
    </row>
    <row r="15" spans="1:16">
      <c r="A15" s="17" t="s">
        <v>24</v>
      </c>
      <c r="B15" s="74"/>
      <c r="C15" s="19" t="s">
        <v>25</v>
      </c>
      <c r="D15" s="20">
        <v>106478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684276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294679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11911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29350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1126694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25318275</v>
      </c>
      <c r="E24" s="16">
        <v>25318275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84567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412350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80154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37483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13042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163667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871847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2147645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993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60914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1053504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2088544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239712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2618029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28228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292099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1267662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650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189789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28355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89912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11769146</v>
      </c>
      <c r="E62" s="80"/>
    </row>
    <row r="63" spans="1:6" ht="13.5" thickBot="1">
      <c r="A63" s="13" t="s">
        <v>114</v>
      </c>
      <c r="B63" s="14"/>
      <c r="C63" s="15"/>
      <c r="D63" s="16">
        <v>37087421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161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16627420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6450025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492217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330595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190674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100650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790754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294679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11911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29350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25318275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25318275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24191581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1126694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25318275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1267662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26585937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162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312187.8</v>
      </c>
      <c r="E6" s="77">
        <v>312187.8</v>
      </c>
      <c r="F6" s="6"/>
    </row>
    <row r="7" spans="1:16">
      <c r="A7" s="73" t="s">
        <v>9</v>
      </c>
      <c r="B7" s="74"/>
      <c r="C7" s="75" t="s">
        <v>10</v>
      </c>
      <c r="D7" s="76">
        <v>3242700.84</v>
      </c>
      <c r="E7" s="77">
        <v>3276669.06</v>
      </c>
      <c r="F7" s="6"/>
    </row>
    <row r="8" spans="1:16">
      <c r="A8" s="73" t="s">
        <v>11</v>
      </c>
      <c r="B8" s="74"/>
      <c r="C8" s="75" t="s">
        <v>12</v>
      </c>
      <c r="D8" s="76">
        <v>9717.5400000000009</v>
      </c>
      <c r="E8" s="77">
        <v>9717.5400000000009</v>
      </c>
      <c r="F8" s="6"/>
    </row>
    <row r="9" spans="1:16">
      <c r="A9" s="73" t="s">
        <v>137</v>
      </c>
      <c r="B9" s="74"/>
      <c r="C9" s="75" t="s">
        <v>14</v>
      </c>
      <c r="D9" s="76">
        <v>684521.57</v>
      </c>
      <c r="E9" s="77">
        <v>685897.59</v>
      </c>
      <c r="F9" s="6"/>
    </row>
    <row r="10" spans="1:16">
      <c r="A10" s="73" t="s">
        <v>15</v>
      </c>
      <c r="B10" s="74"/>
      <c r="C10" s="75" t="s">
        <v>16</v>
      </c>
      <c r="D10" s="76">
        <v>23041.38</v>
      </c>
      <c r="E10" s="77">
        <v>23041.38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38133</v>
      </c>
      <c r="E13" s="77">
        <v>38133</v>
      </c>
      <c r="F13" s="6"/>
    </row>
    <row r="14" spans="1:16" ht="13.5" thickBot="1">
      <c r="A14" s="13" t="s">
        <v>23</v>
      </c>
      <c r="B14" s="14"/>
      <c r="C14" s="15"/>
      <c r="D14" s="16">
        <v>4310302.13</v>
      </c>
      <c r="E14" s="16">
        <v>4345646.37</v>
      </c>
      <c r="F14" s="6"/>
    </row>
    <row r="15" spans="1:16">
      <c r="A15" s="17" t="s">
        <v>24</v>
      </c>
      <c r="B15" s="74"/>
      <c r="C15" s="19" t="s">
        <v>25</v>
      </c>
      <c r="D15" s="20">
        <v>0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33968.22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0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1376.02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0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35344.239999999998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4345646.37</v>
      </c>
      <c r="E24" s="16">
        <v>4345646.3699999992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229396.49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15440.1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1652.22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245241.78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582145.5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11460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11765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1145.5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260082.97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284812.56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13530.33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273320.36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27406.3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31615.919999999998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178848.94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41008.53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63290.400000000001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5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2272167.9</v>
      </c>
      <c r="E62" s="80"/>
    </row>
    <row r="63" spans="1:6" ht="13.5" thickBot="1">
      <c r="A63" s="13" t="s">
        <v>114</v>
      </c>
      <c r="B63" s="14"/>
      <c r="C63" s="15"/>
      <c r="D63" s="16">
        <v>6617814.2699999996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162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3554888.6399999997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9717.5400000000009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684521.57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23041.38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38133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33968.22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0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1376.02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0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4345646.3699999992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4345646.3699999992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4310302.13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35344.239999999998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4345646.37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178848.94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4524495.3100000005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0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163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9.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94176.54</v>
      </c>
      <c r="E6" s="77">
        <v>92524.319999999992</v>
      </c>
      <c r="F6" s="6"/>
    </row>
    <row r="7" spans="1:16">
      <c r="A7" s="73" t="s">
        <v>9</v>
      </c>
      <c r="B7" s="74"/>
      <c r="C7" s="75" t="s">
        <v>10</v>
      </c>
      <c r="D7" s="76">
        <v>15523582.41</v>
      </c>
      <c r="E7" s="77">
        <v>18575108.91</v>
      </c>
      <c r="F7" s="6"/>
    </row>
    <row r="8" spans="1:16">
      <c r="A8" s="73" t="s">
        <v>11</v>
      </c>
      <c r="B8" s="74"/>
      <c r="C8" s="75" t="s">
        <v>12</v>
      </c>
      <c r="D8" s="76">
        <v>2834525.8</v>
      </c>
      <c r="E8" s="77">
        <v>3166532.1999999997</v>
      </c>
      <c r="F8" s="6"/>
    </row>
    <row r="9" spans="1:16">
      <c r="A9" s="73" t="s">
        <v>137</v>
      </c>
      <c r="B9" s="74"/>
      <c r="C9" s="75" t="s">
        <v>14</v>
      </c>
      <c r="D9" s="76">
        <v>712037.07</v>
      </c>
      <c r="E9" s="77">
        <v>994258.32</v>
      </c>
      <c r="F9" s="6"/>
    </row>
    <row r="10" spans="1:16">
      <c r="A10" s="73" t="s">
        <v>15</v>
      </c>
      <c r="B10" s="74"/>
      <c r="C10" s="75" t="s">
        <v>16</v>
      </c>
      <c r="D10" s="76">
        <v>170188.79999999999</v>
      </c>
      <c r="E10" s="77">
        <v>247603.19999999998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12270</v>
      </c>
      <c r="E13" s="77">
        <v>12480</v>
      </c>
      <c r="F13" s="6"/>
    </row>
    <row r="14" spans="1:16" ht="13.5" thickBot="1">
      <c r="A14" s="13" t="s">
        <v>23</v>
      </c>
      <c r="B14" s="14"/>
      <c r="C14" s="15"/>
      <c r="D14" s="16">
        <v>19346780.620000001</v>
      </c>
      <c r="E14" s="16">
        <v>23088506.949999999</v>
      </c>
      <c r="F14" s="6"/>
    </row>
    <row r="15" spans="1:16">
      <c r="A15" s="17" t="s">
        <v>24</v>
      </c>
      <c r="B15" s="74"/>
      <c r="C15" s="19" t="s">
        <v>25</v>
      </c>
      <c r="D15" s="20">
        <v>-1652.22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3051526.5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332006.40000000002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282221.25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77414.399999999994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210</v>
      </c>
      <c r="E22" s="80"/>
      <c r="F22" s="6"/>
    </row>
    <row r="23" spans="1:6" ht="13.5" thickBot="1">
      <c r="A23" s="13" t="s">
        <v>40</v>
      </c>
      <c r="B23" s="14"/>
      <c r="C23" s="15"/>
      <c r="D23" s="16">
        <v>3741726.3299999996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23088506.949999999</v>
      </c>
      <c r="E24" s="16">
        <v>23088506.949999999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55803.42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160140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1110476.3999999999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767855.36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4080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1142146.18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1278885.96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10024.56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3124932.48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48361.01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19718.7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1143644.99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68308.5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96343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1340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253461.6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9285537.1599999983</v>
      </c>
      <c r="E62" s="80"/>
    </row>
    <row r="63" spans="1:6" ht="13.5" thickBot="1">
      <c r="A63" s="13" t="s">
        <v>114</v>
      </c>
      <c r="B63" s="14"/>
      <c r="C63" s="15"/>
      <c r="D63" s="16">
        <v>32374044.109999999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163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15617758.949999999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2834525.8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712037.07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170188.79999999999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12270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3049874.28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332006.40000000002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282221.25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77414.399999999994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210</v>
      </c>
      <c r="E83" s="28"/>
    </row>
    <row r="84" spans="1:5" ht="13.5" thickBot="1">
      <c r="A84" s="13" t="s">
        <v>128</v>
      </c>
      <c r="B84" s="14"/>
      <c r="C84" s="15"/>
      <c r="D84" s="16">
        <v>23088506.949999999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23088506.949999999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19346780.620000001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3741726.3299999996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23088506.949999999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1143644.99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24232151.939999998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16">
      <c r="C177" s="1"/>
    </row>
    <row r="178" spans="3:16">
      <c r="C178" s="1"/>
    </row>
    <row r="179" spans="3:16">
      <c r="C179" s="1"/>
    </row>
    <row r="180" spans="3:16">
      <c r="C180" s="1"/>
    </row>
    <row r="181" spans="3:16">
      <c r="C181" s="1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184" spans="3:16">
      <c r="C184" s="1"/>
    </row>
    <row r="185" spans="3:16">
      <c r="C185" s="1"/>
    </row>
    <row r="186" spans="3:16">
      <c r="C186" s="1"/>
    </row>
    <row r="187" spans="3:16">
      <c r="C187" s="1"/>
    </row>
    <row r="188" spans="3:16">
      <c r="C188" s="1"/>
    </row>
    <row r="189" spans="3:16">
      <c r="C189" s="1"/>
    </row>
    <row r="190" spans="3:16">
      <c r="C190" s="1"/>
    </row>
    <row r="191" spans="3:16">
      <c r="C191" s="1"/>
    </row>
    <row r="192" spans="3:16">
      <c r="C192" s="1"/>
    </row>
    <row r="202" spans="1:6">
      <c r="A202" s="58"/>
      <c r="B202" s="59"/>
      <c r="C202" s="60"/>
      <c r="D202" s="59"/>
      <c r="E202" s="59"/>
      <c r="F202" s="6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9" spans="1:6">
      <c r="A359" s="58"/>
      <c r="B359" s="59"/>
      <c r="C359" s="60"/>
      <c r="D359" s="59"/>
      <c r="E359" s="59"/>
      <c r="F359" s="6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42578125" defaultRowHeight="12.75"/>
  <cols>
    <col min="1" max="1" width="56.42578125" style="1" customWidth="1"/>
    <col min="2" max="2" width="13" style="1" customWidth="1"/>
    <col min="3" max="3" width="13.5703125" style="56" bestFit="1" customWidth="1"/>
    <col min="4" max="4" width="20.5703125" style="1" customWidth="1"/>
    <col min="5" max="5" width="21" style="1" customWidth="1"/>
    <col min="6" max="16384" width="9.42578125" style="1"/>
  </cols>
  <sheetData>
    <row r="1" spans="1:16">
      <c r="B1" s="120" t="s">
        <v>164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3394210.6199999996</v>
      </c>
      <c r="E6" s="77">
        <v>3750539.3999999994</v>
      </c>
      <c r="F6" s="6"/>
    </row>
    <row r="7" spans="1:16">
      <c r="A7" s="73" t="s">
        <v>9</v>
      </c>
      <c r="B7" s="74"/>
      <c r="C7" s="75" t="s">
        <v>10</v>
      </c>
      <c r="D7" s="76">
        <v>45281457.449999988</v>
      </c>
      <c r="E7" s="77">
        <v>54549812.489999987</v>
      </c>
      <c r="F7" s="6"/>
    </row>
    <row r="8" spans="1:16">
      <c r="A8" s="73" t="s">
        <v>11</v>
      </c>
      <c r="B8" s="74"/>
      <c r="C8" s="75" t="s">
        <v>12</v>
      </c>
      <c r="D8" s="76">
        <v>20223513.84</v>
      </c>
      <c r="E8" s="77">
        <v>23840432.879999999</v>
      </c>
      <c r="F8" s="6"/>
    </row>
    <row r="9" spans="1:16">
      <c r="A9" s="73" t="s">
        <v>137</v>
      </c>
      <c r="B9" s="74"/>
      <c r="C9" s="75" t="s">
        <v>14</v>
      </c>
      <c r="D9" s="76">
        <v>476693.98</v>
      </c>
      <c r="E9" s="77">
        <v>633463.64</v>
      </c>
      <c r="F9" s="6"/>
    </row>
    <row r="10" spans="1:16">
      <c r="A10" s="73" t="s">
        <v>15</v>
      </c>
      <c r="B10" s="74"/>
      <c r="C10" s="75" t="s">
        <v>16</v>
      </c>
      <c r="D10" s="76">
        <v>2094356.42</v>
      </c>
      <c r="E10" s="77">
        <v>2868454.4299999997</v>
      </c>
      <c r="F10" s="6"/>
    </row>
    <row r="11" spans="1:16">
      <c r="A11" s="73" t="s">
        <v>17</v>
      </c>
      <c r="B11" s="74"/>
      <c r="C11" s="75" t="s">
        <v>18</v>
      </c>
      <c r="D11" s="76">
        <v>228058.94</v>
      </c>
      <c r="E11" s="77">
        <v>228058.94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71698291.249999985</v>
      </c>
      <c r="E14" s="16">
        <v>85870761.779999971</v>
      </c>
      <c r="F14" s="6"/>
    </row>
    <row r="15" spans="1:16">
      <c r="A15" s="17" t="s">
        <v>24</v>
      </c>
      <c r="B15" s="74"/>
      <c r="C15" s="19" t="s">
        <v>25</v>
      </c>
      <c r="D15" s="20">
        <v>356328.78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9268355.0399999991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3616919.04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156769.66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774098.01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14172470.529999999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85870761.779999986</v>
      </c>
      <c r="E24" s="16">
        <v>85870761.780000001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4808398.13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1486129.58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604542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6924576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923000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1864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165948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3960943.62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5902015.7400000002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261434.46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5630008.0599999996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28057.37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231676.2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3995716.7300000004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289177.92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398900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30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2735292.76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38347710.57</v>
      </c>
      <c r="E62" s="80"/>
    </row>
    <row r="63" spans="1:6" ht="13.5" thickBot="1">
      <c r="A63" s="13" t="s">
        <v>114</v>
      </c>
      <c r="B63" s="14"/>
      <c r="C63" s="15"/>
      <c r="D63" s="16">
        <v>124218472.34999999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164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48675668.069999985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20223513.84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476693.98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2094356.42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228058.94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9624683.8199999984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3616919.04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156769.66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774098.01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85870761.779999986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85870761.779999986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71698291.249999985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14172470.529999999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85870761.779999986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3995716.7300000004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89866478.50999999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143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3983825</v>
      </c>
      <c r="E6" s="77">
        <v>4323903</v>
      </c>
      <c r="F6" s="6"/>
    </row>
    <row r="7" spans="1:16">
      <c r="A7" s="73" t="s">
        <v>9</v>
      </c>
      <c r="B7" s="74"/>
      <c r="C7" s="75" t="s">
        <v>10</v>
      </c>
      <c r="D7" s="76">
        <v>32588976</v>
      </c>
      <c r="E7" s="77">
        <v>36254169</v>
      </c>
      <c r="F7" s="6"/>
    </row>
    <row r="8" spans="1:16">
      <c r="A8" s="73" t="s">
        <v>11</v>
      </c>
      <c r="B8" s="74"/>
      <c r="C8" s="75" t="s">
        <v>12</v>
      </c>
      <c r="D8" s="76">
        <v>16449511</v>
      </c>
      <c r="E8" s="77">
        <v>18514916</v>
      </c>
      <c r="F8" s="6"/>
    </row>
    <row r="9" spans="1:16">
      <c r="A9" s="73" t="s">
        <v>137</v>
      </c>
      <c r="B9" s="74"/>
      <c r="C9" s="75" t="s">
        <v>14</v>
      </c>
      <c r="D9" s="76">
        <v>502289</v>
      </c>
      <c r="E9" s="77">
        <v>502289</v>
      </c>
      <c r="F9" s="6"/>
    </row>
    <row r="10" spans="1:16">
      <c r="A10" s="73" t="s">
        <v>15</v>
      </c>
      <c r="B10" s="74"/>
      <c r="C10" s="75" t="s">
        <v>16</v>
      </c>
      <c r="D10" s="76">
        <v>1498555</v>
      </c>
      <c r="E10" s="77">
        <v>1865549</v>
      </c>
      <c r="F10" s="6"/>
    </row>
    <row r="11" spans="1:16">
      <c r="A11" s="73" t="s">
        <v>17</v>
      </c>
      <c r="B11" s="74"/>
      <c r="C11" s="75" t="s">
        <v>18</v>
      </c>
      <c r="D11" s="76">
        <v>69042</v>
      </c>
      <c r="E11" s="77">
        <v>71538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55092198</v>
      </c>
      <c r="E14" s="16">
        <v>61532364</v>
      </c>
      <c r="F14" s="6"/>
    </row>
    <row r="15" spans="1:16">
      <c r="A15" s="17" t="s">
        <v>24</v>
      </c>
      <c r="B15" s="74"/>
      <c r="C15" s="19" t="s">
        <v>25</v>
      </c>
      <c r="D15" s="20">
        <v>340078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3665193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2065405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0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366994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2496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6440166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61532364</v>
      </c>
      <c r="E24" s="16">
        <v>61532364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106889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2422286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1594116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596733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2040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97888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3037511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4988979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394097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8428594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681066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3042933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2730658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171754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37176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4305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354336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1302530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29993891</v>
      </c>
      <c r="E62" s="80"/>
    </row>
    <row r="63" spans="1:6" ht="13.5" thickBot="1">
      <c r="A63" s="13" t="s">
        <v>114</v>
      </c>
      <c r="B63" s="14"/>
      <c r="C63" s="15"/>
      <c r="D63" s="16">
        <v>91526255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143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36572801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16449511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502289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1498555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69042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4005271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2065405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0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366994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2496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61532364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61532364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55092198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6440166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61532364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3042933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64575297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144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834960.95</v>
      </c>
      <c r="E6" s="77">
        <v>870983.2699999999</v>
      </c>
      <c r="F6" s="6"/>
    </row>
    <row r="7" spans="1:16">
      <c r="A7" s="73" t="s">
        <v>9</v>
      </c>
      <c r="B7" s="74"/>
      <c r="C7" s="75" t="s">
        <v>10</v>
      </c>
      <c r="D7" s="76">
        <v>6003288.3799999999</v>
      </c>
      <c r="E7" s="77">
        <v>6486309.6799999997</v>
      </c>
      <c r="F7" s="6"/>
    </row>
    <row r="8" spans="1:16">
      <c r="A8" s="73" t="s">
        <v>11</v>
      </c>
      <c r="B8" s="74"/>
      <c r="C8" s="75" t="s">
        <v>12</v>
      </c>
      <c r="D8" s="76">
        <v>2022398.18</v>
      </c>
      <c r="E8" s="77">
        <v>2126452.64</v>
      </c>
      <c r="F8" s="6"/>
    </row>
    <row r="9" spans="1:16">
      <c r="A9" s="73" t="s">
        <v>137</v>
      </c>
      <c r="B9" s="74"/>
      <c r="C9" s="75" t="s">
        <v>14</v>
      </c>
      <c r="D9" s="76">
        <v>277808.14</v>
      </c>
      <c r="E9" s="77">
        <v>278028.33</v>
      </c>
      <c r="F9" s="6"/>
    </row>
    <row r="10" spans="1:16">
      <c r="A10" s="73" t="s">
        <v>15</v>
      </c>
      <c r="B10" s="74"/>
      <c r="C10" s="75" t="s">
        <v>16</v>
      </c>
      <c r="D10" s="76">
        <v>153970.79999999999</v>
      </c>
      <c r="E10" s="77">
        <v>214814.09999999998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3570</v>
      </c>
      <c r="E13" s="77">
        <v>3570</v>
      </c>
      <c r="F13" s="6"/>
    </row>
    <row r="14" spans="1:16" ht="13.5" thickBot="1">
      <c r="A14" s="13" t="s">
        <v>23</v>
      </c>
      <c r="B14" s="14"/>
      <c r="C14" s="15"/>
      <c r="D14" s="16">
        <v>9295996.4500000011</v>
      </c>
      <c r="E14" s="16">
        <v>9980158.0199999996</v>
      </c>
      <c r="F14" s="6"/>
    </row>
    <row r="15" spans="1:16">
      <c r="A15" s="17" t="s">
        <v>24</v>
      </c>
      <c r="B15" s="74"/>
      <c r="C15" s="19" t="s">
        <v>25</v>
      </c>
      <c r="D15" s="20">
        <v>36022.32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483021.3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104054.46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220.19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60843.3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684161.57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9980158.0200000014</v>
      </c>
      <c r="E24" s="16">
        <v>9980158.0200000033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193050.88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121686.6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23343.96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1490.04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488938.36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600130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133680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500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23739.95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520138.17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807313.45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95085.18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1488035.86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13900.92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155531.79999999999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506236.02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9310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73236.5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5255347.6899999995</v>
      </c>
      <c r="E62" s="80"/>
    </row>
    <row r="63" spans="1:6" ht="13.5" thickBot="1">
      <c r="A63" s="13" t="s">
        <v>114</v>
      </c>
      <c r="B63" s="14"/>
      <c r="C63" s="15"/>
      <c r="D63" s="16">
        <v>15235505.710000001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144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6838249.3300000001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2022398.18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277808.14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153970.79999999999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3570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519043.62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104054.46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220.19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60843.3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9980158.0200000014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9980158.0200000014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9295996.4500000011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684161.57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9980158.0200000014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506236.02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10486394.040000001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145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446650.14</v>
      </c>
      <c r="E6" s="77">
        <v>448020.24</v>
      </c>
      <c r="F6" s="6"/>
    </row>
    <row r="7" spans="1:16">
      <c r="A7" s="73" t="s">
        <v>9</v>
      </c>
      <c r="B7" s="74"/>
      <c r="C7" s="75" t="s">
        <v>10</v>
      </c>
      <c r="D7" s="76">
        <v>1268614.44</v>
      </c>
      <c r="E7" s="77">
        <v>1296322.04</v>
      </c>
      <c r="F7" s="6"/>
    </row>
    <row r="8" spans="1:16">
      <c r="A8" s="73" t="s">
        <v>11</v>
      </c>
      <c r="B8" s="74"/>
      <c r="C8" s="75" t="s">
        <v>12</v>
      </c>
      <c r="D8" s="76">
        <v>429283.8</v>
      </c>
      <c r="E8" s="77">
        <v>438518.89999999997</v>
      </c>
      <c r="F8" s="6"/>
    </row>
    <row r="9" spans="1:16">
      <c r="A9" s="73" t="s">
        <v>137</v>
      </c>
      <c r="B9" s="74"/>
      <c r="C9" s="75" t="s">
        <v>14</v>
      </c>
      <c r="D9" s="76">
        <v>306898.28000000003</v>
      </c>
      <c r="E9" s="77">
        <v>311126.32</v>
      </c>
      <c r="F9" s="6"/>
    </row>
    <row r="10" spans="1:16">
      <c r="A10" s="73" t="s">
        <v>15</v>
      </c>
      <c r="B10" s="74"/>
      <c r="C10" s="75" t="s">
        <v>16</v>
      </c>
      <c r="D10" s="76">
        <v>4020.84</v>
      </c>
      <c r="E10" s="77">
        <v>5213.9400000000005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2455467.5</v>
      </c>
      <c r="E14" s="16">
        <v>2499201.44</v>
      </c>
      <c r="F14" s="6"/>
    </row>
    <row r="15" spans="1:16">
      <c r="A15" s="17" t="s">
        <v>24</v>
      </c>
      <c r="B15" s="74"/>
      <c r="C15" s="19" t="s">
        <v>25</v>
      </c>
      <c r="D15" s="20">
        <v>1370.1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27707.599999999999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9235.1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4228.04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1193.0999999999999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43733.939999999995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2499201.44</v>
      </c>
      <c r="E24" s="16">
        <v>2499201.4400000004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43759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6216.2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583.04999999999995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140867.5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33120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16560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159980.26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158718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218209.8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0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104964.24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137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46888.7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6694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9936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946633.75</v>
      </c>
      <c r="E62" s="80"/>
    </row>
    <row r="63" spans="1:6" ht="13.5" thickBot="1">
      <c r="A63" s="13" t="s">
        <v>114</v>
      </c>
      <c r="B63" s="14"/>
      <c r="C63" s="15"/>
      <c r="D63" s="16">
        <v>3445835.19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145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1715264.58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429283.8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306898.28000000003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4020.84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29077.699999999997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9235.1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4228.04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1193.0999999999999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2499201.4400000004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2499201.4400000004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2455467.5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43733.939999999995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2499201.44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104964.24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2604165.6800000002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146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2724051.83</v>
      </c>
      <c r="E6" s="77">
        <v>3031340.63</v>
      </c>
      <c r="F6" s="6"/>
    </row>
    <row r="7" spans="1:16">
      <c r="A7" s="73" t="s">
        <v>9</v>
      </c>
      <c r="B7" s="74"/>
      <c r="C7" s="75" t="s">
        <v>10</v>
      </c>
      <c r="D7" s="76">
        <v>9386257.9000000004</v>
      </c>
      <c r="E7" s="77">
        <v>11035261.720000001</v>
      </c>
      <c r="F7" s="6"/>
    </row>
    <row r="8" spans="1:16">
      <c r="A8" s="73" t="s">
        <v>11</v>
      </c>
      <c r="B8" s="74"/>
      <c r="C8" s="75" t="s">
        <v>12</v>
      </c>
      <c r="D8" s="76">
        <v>4691260.22</v>
      </c>
      <c r="E8" s="77">
        <v>5269535.96</v>
      </c>
      <c r="F8" s="6"/>
    </row>
    <row r="9" spans="1:16">
      <c r="A9" s="73" t="s">
        <v>137</v>
      </c>
      <c r="B9" s="74"/>
      <c r="C9" s="75" t="s">
        <v>14</v>
      </c>
      <c r="D9" s="76">
        <v>1318666.55</v>
      </c>
      <c r="E9" s="77">
        <v>1468405.1</v>
      </c>
      <c r="F9" s="6"/>
    </row>
    <row r="10" spans="1:16">
      <c r="A10" s="73" t="s">
        <v>15</v>
      </c>
      <c r="B10" s="74"/>
      <c r="C10" s="75" t="s">
        <v>16</v>
      </c>
      <c r="D10" s="76">
        <v>158839.78</v>
      </c>
      <c r="E10" s="77">
        <v>188298.7</v>
      </c>
      <c r="F10" s="6"/>
    </row>
    <row r="11" spans="1:16">
      <c r="A11" s="73" t="s">
        <v>17</v>
      </c>
      <c r="B11" s="74"/>
      <c r="C11" s="75" t="s">
        <v>18</v>
      </c>
      <c r="D11" s="76">
        <v>4515.54</v>
      </c>
      <c r="E11" s="77">
        <v>4515.54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52290</v>
      </c>
      <c r="E13" s="77">
        <v>52290</v>
      </c>
      <c r="F13" s="6"/>
    </row>
    <row r="14" spans="1:16" ht="13.5" thickBot="1">
      <c r="A14" s="13" t="s">
        <v>23</v>
      </c>
      <c r="B14" s="14"/>
      <c r="C14" s="15"/>
      <c r="D14" s="16">
        <v>18335881.82</v>
      </c>
      <c r="E14" s="16">
        <v>21049647.650000002</v>
      </c>
      <c r="F14" s="6"/>
    </row>
    <row r="15" spans="1:16">
      <c r="A15" s="17" t="s">
        <v>24</v>
      </c>
      <c r="B15" s="74"/>
      <c r="C15" s="19" t="s">
        <v>25</v>
      </c>
      <c r="D15" s="20">
        <v>307288.8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1649003.82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578275.74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149738.54999999999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29458.92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2713765.83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21049647.649999999</v>
      </c>
      <c r="E24" s="16">
        <v>21049647.650000002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311194.5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280648.23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34330.080000000002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67420.08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3842.77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1474450.11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2382632.25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3300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61305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36738.75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1148350.8600000001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1742698.52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2353664.86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0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1071486.1599999999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284382.19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357745.17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11614189.529999999</v>
      </c>
      <c r="E62" s="80"/>
    </row>
    <row r="63" spans="1:6" ht="13.5" thickBot="1">
      <c r="A63" s="13" t="s">
        <v>114</v>
      </c>
      <c r="B63" s="14"/>
      <c r="C63" s="15"/>
      <c r="D63" s="16">
        <v>32663837.18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146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12110309.73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4691260.22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1318666.55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158839.78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4515.54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33540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1956292.62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578275.74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149738.54999999999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29458.92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21030897.650000002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21030897.650000002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18335881.82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2713765.83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21049647.649999999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1071486.1599999999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22121133.809999999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173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1720569.19</v>
      </c>
      <c r="E6" s="77">
        <v>1995216.79</v>
      </c>
      <c r="F6" s="6"/>
    </row>
    <row r="7" spans="1:16">
      <c r="A7" s="73" t="s">
        <v>9</v>
      </c>
      <c r="B7" s="74"/>
      <c r="C7" s="75" t="s">
        <v>10</v>
      </c>
      <c r="D7" s="76">
        <v>15963088.579999998</v>
      </c>
      <c r="E7" s="77">
        <v>18493735.329999998</v>
      </c>
      <c r="F7" s="6"/>
    </row>
    <row r="8" spans="1:16">
      <c r="A8" s="73" t="s">
        <v>11</v>
      </c>
      <c r="B8" s="74"/>
      <c r="C8" s="75" t="s">
        <v>12</v>
      </c>
      <c r="D8" s="76">
        <v>2154345.79</v>
      </c>
      <c r="E8" s="77">
        <v>2390328.7000000002</v>
      </c>
      <c r="F8" s="6"/>
    </row>
    <row r="9" spans="1:16">
      <c r="A9" s="73" t="s">
        <v>137</v>
      </c>
      <c r="B9" s="74"/>
      <c r="C9" s="75" t="s">
        <v>14</v>
      </c>
      <c r="D9" s="76">
        <v>65672.97</v>
      </c>
      <c r="E9" s="77">
        <v>68209.39</v>
      </c>
      <c r="F9" s="6"/>
    </row>
    <row r="10" spans="1:16">
      <c r="A10" s="73" t="s">
        <v>15</v>
      </c>
      <c r="B10" s="74"/>
      <c r="C10" s="75" t="s">
        <v>16</v>
      </c>
      <c r="D10" s="76">
        <v>356584.72000000003</v>
      </c>
      <c r="E10" s="77">
        <v>480496.35000000003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20260261.249999996</v>
      </c>
      <c r="E14" s="16">
        <v>23427986.559999999</v>
      </c>
      <c r="F14" s="6"/>
    </row>
    <row r="15" spans="1:16">
      <c r="A15" s="17" t="s">
        <v>24</v>
      </c>
      <c r="B15" s="74"/>
      <c r="C15" s="19" t="s">
        <v>25</v>
      </c>
      <c r="D15" s="20">
        <v>274647.59999999998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2530646.75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235982.90999999997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2536.42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123911.63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3167725.31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23427986.559999995</v>
      </c>
      <c r="E24" s="16">
        <v>23427986.559999999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581798.49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6699.14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2639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1761197.99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2849925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359196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39238.54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1179644.9500000002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1895972.5500000003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180304.38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3735562.71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326617.99999999994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1122093.93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156712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6525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7540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15000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856590.65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127241.91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478271.32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15688771.560000001</v>
      </c>
      <c r="E62" s="80"/>
    </row>
    <row r="63" spans="1:6" ht="13.5" thickBot="1">
      <c r="A63" s="13" t="s">
        <v>114</v>
      </c>
      <c r="B63" s="14"/>
      <c r="C63" s="15"/>
      <c r="D63" s="16">
        <v>39116758.119999997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173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17683657.77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2154345.79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65672.97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356584.72000000003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2805294.35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235982.90999999997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2536.42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123911.63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23427986.559999999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23427986.559999999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20260261.249999996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3167725.31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23427986.559999995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1122093.93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24550080.489999995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147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4913658.9300000006</v>
      </c>
      <c r="E6" s="77">
        <v>5079238.99</v>
      </c>
      <c r="F6" s="6"/>
    </row>
    <row r="7" spans="1:16">
      <c r="A7" s="73" t="s">
        <v>9</v>
      </c>
      <c r="B7" s="74"/>
      <c r="C7" s="75" t="s">
        <v>10</v>
      </c>
      <c r="D7" s="76">
        <v>19216229.559999999</v>
      </c>
      <c r="E7" s="77">
        <v>19971906.77</v>
      </c>
      <c r="F7" s="6"/>
    </row>
    <row r="8" spans="1:16">
      <c r="A8" s="73" t="s">
        <v>11</v>
      </c>
      <c r="B8" s="74"/>
      <c r="C8" s="75" t="s">
        <v>12</v>
      </c>
      <c r="D8" s="76">
        <v>8142410.7700000005</v>
      </c>
      <c r="E8" s="77">
        <v>8541034.5700000003</v>
      </c>
      <c r="F8" s="6"/>
    </row>
    <row r="9" spans="1:16">
      <c r="A9" s="73" t="s">
        <v>137</v>
      </c>
      <c r="B9" s="74"/>
      <c r="C9" s="75" t="s">
        <v>14</v>
      </c>
      <c r="D9" s="76">
        <v>1573033.29</v>
      </c>
      <c r="E9" s="77">
        <v>1613164.25</v>
      </c>
      <c r="F9" s="6"/>
    </row>
    <row r="10" spans="1:16">
      <c r="A10" s="73" t="s">
        <v>15</v>
      </c>
      <c r="B10" s="74"/>
      <c r="C10" s="75" t="s">
        <v>16</v>
      </c>
      <c r="D10" s="76">
        <v>872016.74</v>
      </c>
      <c r="E10" s="77">
        <v>961889.2</v>
      </c>
      <c r="F10" s="6"/>
    </row>
    <row r="11" spans="1:16">
      <c r="A11" s="73" t="s">
        <v>17</v>
      </c>
      <c r="B11" s="74"/>
      <c r="C11" s="75" t="s">
        <v>18</v>
      </c>
      <c r="D11" s="76">
        <v>38492.700000000004</v>
      </c>
      <c r="E11" s="77">
        <v>38492.700000000004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68340.11</v>
      </c>
      <c r="E13" s="77">
        <v>68340.11</v>
      </c>
      <c r="F13" s="6"/>
    </row>
    <row r="14" spans="1:16" ht="13.5" thickBot="1">
      <c r="A14" s="13" t="s">
        <v>23</v>
      </c>
      <c r="B14" s="14"/>
      <c r="C14" s="15"/>
      <c r="D14" s="16">
        <v>34824182.100000001</v>
      </c>
      <c r="E14" s="16">
        <v>36274066.590000004</v>
      </c>
      <c r="F14" s="6"/>
    </row>
    <row r="15" spans="1:16">
      <c r="A15" s="17" t="s">
        <v>24</v>
      </c>
      <c r="B15" s="74"/>
      <c r="C15" s="19" t="s">
        <v>25</v>
      </c>
      <c r="D15" s="20">
        <v>165580.06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755677.21000000008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398623.8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40130.959999999992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89872.46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1449884.49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36274066.590000004</v>
      </c>
      <c r="E24" s="16">
        <v>36274066.590000004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2752427.09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1509561.3900000001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4009150.51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493825.5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123206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1876095.2999999998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1383527.95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220906.95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3358919.1499999994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79279.8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623137.59000000008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1819347.85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227190.29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32347.89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406285.05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12810.25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2240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18930258.559999999</v>
      </c>
      <c r="E62" s="80"/>
    </row>
    <row r="63" spans="1:6" ht="13.5" thickBot="1">
      <c r="A63" s="13" t="s">
        <v>114</v>
      </c>
      <c r="B63" s="14"/>
      <c r="C63" s="15"/>
      <c r="D63" s="16">
        <v>55204325.150000006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147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24129888.489999998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8142410.7700000005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1573033.29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872016.74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38492.700000000004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68340.11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921257.27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398623.8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40130.959999999992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89872.46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36274066.590000004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36274066.590000004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34824182.100000001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1449884.49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36274066.590000004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1819347.85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38093414.440000005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165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168</v>
      </c>
    </row>
    <row r="3" spans="1:16" ht="13.5" thickBot="1">
      <c r="A3" s="124" t="s">
        <v>169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112442.75</v>
      </c>
      <c r="E6" s="77">
        <v>126365.75</v>
      </c>
      <c r="F6" s="6"/>
    </row>
    <row r="7" spans="1:16">
      <c r="A7" s="73" t="s">
        <v>9</v>
      </c>
      <c r="B7" s="74"/>
      <c r="C7" s="75" t="s">
        <v>10</v>
      </c>
      <c r="D7" s="76">
        <v>839465.29</v>
      </c>
      <c r="E7" s="77">
        <v>1122064.83</v>
      </c>
      <c r="F7" s="6"/>
    </row>
    <row r="8" spans="1:16">
      <c r="A8" s="73" t="s">
        <v>11</v>
      </c>
      <c r="B8" s="74"/>
      <c r="C8" s="75" t="s">
        <v>12</v>
      </c>
      <c r="D8" s="76">
        <v>544408.4</v>
      </c>
      <c r="E8" s="77">
        <v>695889.7</v>
      </c>
      <c r="F8" s="6"/>
    </row>
    <row r="9" spans="1:16">
      <c r="A9" s="73" t="s">
        <v>137</v>
      </c>
      <c r="B9" s="74"/>
      <c r="C9" s="75" t="s">
        <v>14</v>
      </c>
      <c r="D9" s="76">
        <v>108543.84</v>
      </c>
      <c r="E9" s="77">
        <v>108997.43</v>
      </c>
      <c r="F9" s="6"/>
    </row>
    <row r="10" spans="1:16">
      <c r="A10" s="73" t="s">
        <v>15</v>
      </c>
      <c r="B10" s="74"/>
      <c r="C10" s="75" t="s">
        <v>16</v>
      </c>
      <c r="D10" s="76">
        <v>27997.81</v>
      </c>
      <c r="E10" s="77">
        <v>60032.380000000005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1632858.09</v>
      </c>
      <c r="E14" s="16">
        <v>2113350.09</v>
      </c>
      <c r="F14" s="6"/>
    </row>
    <row r="15" spans="1:16">
      <c r="A15" s="17" t="s">
        <v>24</v>
      </c>
      <c r="B15" s="74"/>
      <c r="C15" s="19" t="s">
        <v>25</v>
      </c>
      <c r="D15" s="20">
        <v>13923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282599.53999999998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151481.29999999999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453.59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32034.57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480492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2113350.09</v>
      </c>
      <c r="E24" s="16">
        <v>2113350.0900000003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76262.990000000005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10359.450000000001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613604.25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43163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6300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102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111219.12999999999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141397.16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11245.5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274480.14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5449.54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25263.35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104655.64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0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2930.6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-1429227.6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-2794.8499999998603</v>
      </c>
      <c r="E62" s="80"/>
    </row>
    <row r="63" spans="1:6" ht="13.5" thickBot="1">
      <c r="A63" s="13" t="s">
        <v>114</v>
      </c>
      <c r="B63" s="14"/>
      <c r="C63" s="15"/>
      <c r="D63" s="16">
        <v>2110555.2400000002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165</v>
      </c>
      <c r="C65" s="128"/>
      <c r="D65" s="128"/>
      <c r="E65" s="29"/>
    </row>
    <row r="66" spans="1:5" ht="13.5" thickBot="1">
      <c r="A66" s="129"/>
      <c r="B66" s="117" t="s">
        <v>169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951908.04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544408.4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108543.84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27997.81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296522.53999999998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151481.29999999999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453.59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32034.57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2113350.0900000003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2113350.0900000003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1632858.09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480492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2113350.09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104655.64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2218005.73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29070-26D0-4540-95D2-AA45B9110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75253-BBFA-497C-9053-5CDB22FDADD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ee822479-6e51-4d14-b6b0-2c589e913e6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c7317a0-2a0a-4464-9f4b-630f7a7e8d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51E562-1CA8-4E3D-8700-6D8FF274F3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27</vt:i4>
      </vt:variant>
    </vt:vector>
  </HeadingPairs>
  <TitlesOfParts>
    <vt:vector size="56" baseType="lpstr">
      <vt:lpstr>FCS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FCS!Print_Area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VALENCIA!Print_Area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Jamaal</dc:creator>
  <cp:lastModifiedBy>Sisley, Dottie</cp:lastModifiedBy>
  <cp:revision/>
  <cp:lastPrinted>2021-09-15T20:41:28Z</cp:lastPrinted>
  <dcterms:created xsi:type="dcterms:W3CDTF">2014-11-25T21:05:56Z</dcterms:created>
  <dcterms:modified xsi:type="dcterms:W3CDTF">2021-11-22T16:28:51Z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