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nce.ball\Desktop\Lance Files\"/>
    </mc:Choice>
  </mc:AlternateContent>
  <workbookProtection workbookAlgorithmName="SHA-512" workbookHashValue="1jywDLhKzmtHss1KyOGSvDda5LyrHVx18Qdp2VQjv6cHBa2EzoMDO+j1d5400J2qBem7iPRSGW5iCelkWrizkQ==" workbookSaltValue="9gk9AHpAnFVq54awnkhkNA==" workbookSpinCount="100000" lockStructure="1"/>
  <bookViews>
    <workbookView xWindow="-1080" yWindow="-285" windowWidth="13530" windowHeight="12345" tabRatio="867"/>
  </bookViews>
  <sheets>
    <sheet name="Summary Analytics" sheetId="32" r:id="rId1"/>
    <sheet name="Comparative Matrices" sheetId="36" r:id="rId2"/>
    <sheet name="Admin Cost % Excl Transfers" sheetId="38" r:id="rId3"/>
    <sheet name="Admin Cost % and per FTE" sheetId="37" r:id="rId4"/>
    <sheet name="% I. S. Excluded" sheetId="34" r:id="rId5"/>
    <sheet name="Chart Data" sheetId="33" state="hidden" r:id="rId6"/>
    <sheet name="System Summary" sheetId="1" r:id="rId7"/>
    <sheet name="EASTERN" sheetId="6" r:id="rId8"/>
    <sheet name="BROWARD" sheetId="7" r:id="rId9"/>
    <sheet name="CENTRAL" sheetId="8" r:id="rId10"/>
    <sheet name="CHIPOLA" sheetId="9" r:id="rId11"/>
    <sheet name="DAYTONA" sheetId="10" r:id="rId12"/>
    <sheet name="SOUTHWESTERN" sheetId="11" r:id="rId13"/>
    <sheet name="FSC JAX" sheetId="12" r:id="rId14"/>
    <sheet name="FL KEYS" sheetId="13" r:id="rId15"/>
    <sheet name="GULF COAST" sheetId="14" r:id="rId16"/>
    <sheet name="HILLSBOROUGH" sheetId="15" r:id="rId17"/>
    <sheet name="INDIAN RIVER" sheetId="16" r:id="rId18"/>
    <sheet name="GATEWAY" sheetId="5" r:id="rId19"/>
    <sheet name="LAKE SUMTER" sheetId="17" r:id="rId20"/>
    <sheet name="SCF MANATEE" sheetId="18" r:id="rId21"/>
    <sheet name="MIAMI" sheetId="19" r:id="rId22"/>
    <sheet name="NORTH FLORIDA" sheetId="20" r:id="rId23"/>
    <sheet name="NORTHWEST FLORIDA" sheetId="21" r:id="rId24"/>
    <sheet name="PALM BEACH" sheetId="22" r:id="rId25"/>
    <sheet name="PASCO" sheetId="4" r:id="rId26"/>
    <sheet name="PENSACOLA" sheetId="23" r:id="rId27"/>
    <sheet name="POLK" sheetId="24" r:id="rId28"/>
    <sheet name="ST JOHNS" sheetId="25" r:id="rId29"/>
    <sheet name="ST PETE" sheetId="26" r:id="rId30"/>
    <sheet name="SANTA FE" sheetId="27" r:id="rId31"/>
    <sheet name="SEMINOLE" sheetId="28" r:id="rId32"/>
    <sheet name="SOUTH FLORIDA" sheetId="29" r:id="rId33"/>
    <sheet name="TALLAHASSEE" sheetId="30" r:id="rId34"/>
    <sheet name="VALENCIA" sheetId="3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xlnm._FilterDatabase" localSheetId="5" hidden="1">'Chart Data'!$D$7:$G$35</definedName>
    <definedName name="_xlnm.Print_Area" localSheetId="1">'Comparative Matrices'!$A$1:$AI$150</definedName>
    <definedName name="_xlnm.Print_Area" localSheetId="25">PASCO!$A$1:$L$83</definedName>
    <definedName name="_xlnm.Print_Area" localSheetId="0">'Summary Analytics'!$A$1:$G$39</definedName>
    <definedName name="_xlnm.Print_Area" localSheetId="6">'System Summary'!$A$1:$N$83</definedName>
  </definedNames>
  <calcPr calcId="162913"/>
</workbook>
</file>

<file path=xl/calcChain.xml><?xml version="1.0" encoding="utf-8"?>
<calcChain xmlns="http://schemas.openxmlformats.org/spreadsheetml/2006/main">
  <c r="G78" i="25" l="1"/>
  <c r="J16" i="33" l="1"/>
  <c r="K16" i="33"/>
  <c r="K9" i="33" l="1"/>
  <c r="J9" i="33"/>
  <c r="J34" i="33" l="1"/>
  <c r="K34" i="33"/>
  <c r="K29" i="33" l="1"/>
  <c r="J29" i="33"/>
  <c r="J14" i="33" l="1"/>
  <c r="K14" i="33"/>
  <c r="K35" i="33" l="1"/>
  <c r="J35" i="33"/>
  <c r="J26" i="33" l="1"/>
  <c r="K26" i="33"/>
  <c r="J19" i="33" l="1"/>
  <c r="K19" i="33"/>
  <c r="K25" i="33" l="1"/>
  <c r="J25" i="33"/>
  <c r="J10" i="33" l="1"/>
  <c r="K10" i="33"/>
  <c r="K12" i="33" l="1"/>
  <c r="J12" i="33"/>
  <c r="J15" i="33" l="1"/>
  <c r="K15" i="33"/>
  <c r="J30" i="33" l="1"/>
  <c r="K30" i="33"/>
  <c r="K20" i="33" l="1"/>
  <c r="J20" i="33"/>
  <c r="J32" i="33" l="1"/>
  <c r="K32" i="33"/>
  <c r="K28" i="33" l="1"/>
  <c r="J28" i="33"/>
  <c r="J33" i="33" l="1"/>
  <c r="K33" i="33"/>
  <c r="K8" i="33" l="1"/>
  <c r="J8" i="33"/>
  <c r="J21" i="33" l="1"/>
  <c r="K21" i="33"/>
  <c r="K23" i="33" l="1"/>
  <c r="J23" i="33"/>
  <c r="J31" i="33" l="1"/>
  <c r="K31" i="33"/>
  <c r="J7" i="33" l="1"/>
  <c r="K7" i="33"/>
  <c r="K22" i="33" l="1"/>
  <c r="J22" i="33"/>
  <c r="J24" i="33" l="1"/>
  <c r="K24" i="33"/>
  <c r="K11" i="33" l="1"/>
  <c r="J11" i="33"/>
  <c r="J13" i="33" l="1"/>
  <c r="K13" i="33"/>
  <c r="K17" i="33" l="1"/>
  <c r="J17" i="33"/>
  <c r="H83" i="1"/>
  <c r="J27" i="33" l="1"/>
  <c r="K27" i="33"/>
  <c r="F13" i="33" l="1"/>
  <c r="F22" i="33"/>
  <c r="F11" i="33"/>
  <c r="F31" i="33"/>
  <c r="F7" i="33"/>
  <c r="F28" i="33"/>
  <c r="F18" i="33"/>
  <c r="F29" i="33"/>
  <c r="F8" i="33"/>
  <c r="F20" i="33"/>
  <c r="F32" i="33"/>
  <c r="F21" i="33"/>
  <c r="F9" i="33"/>
  <c r="F16" i="33"/>
  <c r="F33" i="33"/>
  <c r="F19" i="33"/>
  <c r="F35" i="33"/>
  <c r="F15" i="33"/>
  <c r="F26" i="33"/>
  <c r="F24" i="33"/>
  <c r="F10" i="33"/>
  <c r="F27" i="33"/>
  <c r="F12" i="33"/>
  <c r="F34" i="33"/>
  <c r="F14" i="33"/>
  <c r="F23" i="33" l="1"/>
  <c r="G14" i="33" l="1"/>
  <c r="G9" i="33"/>
  <c r="G34" i="33"/>
  <c r="G21" i="33"/>
  <c r="G12" i="33"/>
  <c r="G32" i="33"/>
  <c r="G20" i="33"/>
  <c r="G27" i="33"/>
  <c r="G8" i="33"/>
  <c r="G10" i="33"/>
  <c r="G29" i="33"/>
  <c r="G24" i="33"/>
  <c r="G18" i="33"/>
  <c r="G26" i="33"/>
  <c r="G7" i="33"/>
  <c r="G15" i="33"/>
  <c r="G31" i="33"/>
  <c r="G35" i="33"/>
  <c r="G11" i="33"/>
  <c r="G19" i="33"/>
  <c r="G22" i="33"/>
  <c r="G16" i="33"/>
  <c r="G23" i="33"/>
  <c r="AK58" i="36" l="1"/>
  <c r="AL49" i="36"/>
  <c r="AL33" i="36"/>
  <c r="AL74" i="36"/>
  <c r="AK66" i="36"/>
  <c r="AL58" i="36"/>
  <c r="AL37" i="36"/>
  <c r="AL25" i="36"/>
  <c r="AL62" i="36"/>
  <c r="AL41" i="36"/>
  <c r="AL29" i="36"/>
  <c r="AL66" i="36"/>
  <c r="AK62" i="36"/>
  <c r="AM65" i="36"/>
  <c r="AM61" i="36"/>
  <c r="AK74" i="36"/>
  <c r="AM73" i="36"/>
  <c r="AK71" i="36"/>
  <c r="AK67" i="36"/>
  <c r="AK75" i="36"/>
  <c r="AL70" i="36"/>
  <c r="AK70" i="36"/>
  <c r="AM69" i="36"/>
  <c r="AK63" i="36"/>
  <c r="AK59" i="36"/>
  <c r="AM60" i="36"/>
  <c r="AM76" i="36"/>
  <c r="AM72" i="36"/>
  <c r="AM68" i="36"/>
  <c r="AM64" i="36"/>
  <c r="AL51" i="36"/>
  <c r="AL47" i="36"/>
  <c r="AL43" i="36"/>
  <c r="AL35" i="36"/>
  <c r="AL27" i="36"/>
  <c r="AL39" i="36"/>
  <c r="AL31" i="36"/>
  <c r="AL76" i="36"/>
  <c r="AL72" i="36"/>
  <c r="AL68" i="36"/>
  <c r="AL64" i="36"/>
  <c r="AL60" i="36"/>
  <c r="AL45" i="36"/>
  <c r="AK41" i="36"/>
  <c r="AK49" i="36"/>
  <c r="AK33" i="36"/>
  <c r="AK45" i="36"/>
  <c r="AK37" i="36"/>
  <c r="AK29" i="36"/>
  <c r="AL75" i="36"/>
  <c r="AL73" i="36"/>
  <c r="AL71" i="36"/>
  <c r="AL69" i="36"/>
  <c r="AL67" i="36"/>
  <c r="AL65" i="36"/>
  <c r="AL63" i="36"/>
  <c r="AL61" i="36"/>
  <c r="AL59" i="36"/>
  <c r="AM75" i="36"/>
  <c r="AK73" i="36"/>
  <c r="AM71" i="36"/>
  <c r="AK69" i="36"/>
  <c r="AM67" i="36"/>
  <c r="AK65" i="36"/>
  <c r="AM63" i="36"/>
  <c r="AK61" i="36"/>
  <c r="AM59" i="36"/>
  <c r="AM47" i="36"/>
  <c r="AM51" i="36"/>
  <c r="AM43" i="36"/>
  <c r="AM39" i="36"/>
  <c r="AM35" i="36"/>
  <c r="AM31" i="36"/>
  <c r="AM27" i="36"/>
  <c r="AL52" i="36"/>
  <c r="AL50" i="36"/>
  <c r="AL44" i="36"/>
  <c r="AL42" i="36"/>
  <c r="AL48" i="36"/>
  <c r="AL46" i="36"/>
  <c r="AK46" i="36"/>
  <c r="AL40" i="36"/>
  <c r="AL38" i="36"/>
  <c r="AL36" i="36"/>
  <c r="AL34" i="36"/>
  <c r="AL32" i="36"/>
  <c r="AL30" i="36"/>
  <c r="AL28" i="36"/>
  <c r="AL26" i="36"/>
  <c r="AK52" i="36"/>
  <c r="AK48" i="36"/>
  <c r="AK50" i="36"/>
  <c r="AK44" i="36"/>
  <c r="AK42" i="36"/>
  <c r="AK40" i="36"/>
  <c r="AK38" i="36"/>
  <c r="AK36" i="36"/>
  <c r="AK34" i="36"/>
  <c r="AK32" i="36"/>
  <c r="AK30" i="36"/>
  <c r="AK28" i="36"/>
  <c r="AK26" i="36"/>
  <c r="AM52" i="36"/>
  <c r="AM50" i="36"/>
  <c r="AM48" i="36"/>
  <c r="AM46" i="36"/>
  <c r="AM44" i="36"/>
  <c r="AM42" i="36"/>
  <c r="AM40" i="36"/>
  <c r="AM38" i="36"/>
  <c r="AM36" i="36"/>
  <c r="AM34" i="36"/>
  <c r="AM32" i="36"/>
  <c r="AM30" i="36"/>
  <c r="AM28" i="36"/>
  <c r="AM26" i="36"/>
  <c r="AK76" i="36"/>
  <c r="AM74" i="36"/>
  <c r="AK72" i="36"/>
  <c r="AM70" i="36"/>
  <c r="AK68" i="36"/>
  <c r="AM66" i="36"/>
  <c r="AK64" i="36"/>
  <c r="AM62" i="36"/>
  <c r="AK60" i="36"/>
  <c r="AM58" i="36"/>
  <c r="AK51" i="36"/>
  <c r="AM49" i="36"/>
  <c r="AK47" i="36"/>
  <c r="AM45" i="36"/>
  <c r="AK43" i="36"/>
  <c r="AM41" i="36"/>
  <c r="AK39" i="36"/>
  <c r="AM37" i="36"/>
  <c r="AK35" i="36"/>
  <c r="AM33" i="36"/>
  <c r="AK31" i="36"/>
  <c r="AM29" i="36"/>
  <c r="AK27" i="36"/>
  <c r="AM25" i="36"/>
  <c r="AK20" i="36"/>
  <c r="AM20" i="36"/>
  <c r="AK25" i="36"/>
  <c r="AL20" i="36"/>
  <c r="AN31" i="36" l="1"/>
  <c r="AQ31" i="36" s="1"/>
  <c r="AN58" i="36"/>
  <c r="AQ58" i="36" s="1"/>
  <c r="AN41" i="36"/>
  <c r="AO41" i="36" s="1"/>
  <c r="AN62" i="36"/>
  <c r="AQ62" i="36" s="1"/>
  <c r="AN68" i="36"/>
  <c r="AQ68" i="36" s="1"/>
  <c r="AN72" i="36"/>
  <c r="AQ72" i="36" s="1"/>
  <c r="AN37" i="36"/>
  <c r="AP37" i="36" s="1"/>
  <c r="AN66" i="36"/>
  <c r="AQ66" i="36" s="1"/>
  <c r="AN74" i="36"/>
  <c r="AQ74" i="36" s="1"/>
  <c r="AN49" i="36"/>
  <c r="AO49" i="36" s="1"/>
  <c r="AN70" i="36"/>
  <c r="AQ70" i="36" s="1"/>
  <c r="AN51" i="36"/>
  <c r="AO51" i="36" s="1"/>
  <c r="AN29" i="36"/>
  <c r="AP29" i="36" s="1"/>
  <c r="AN65" i="36"/>
  <c r="AO65" i="36" s="1"/>
  <c r="AN45" i="36"/>
  <c r="AO45" i="36" s="1"/>
  <c r="AN39" i="36"/>
  <c r="AO39" i="36" s="1"/>
  <c r="AN73" i="36"/>
  <c r="AO73" i="36" s="1"/>
  <c r="AN60" i="36"/>
  <c r="AQ60" i="36" s="1"/>
  <c r="AN76" i="36"/>
  <c r="AQ76" i="36" s="1"/>
  <c r="AN64" i="36"/>
  <c r="AQ64" i="36" s="1"/>
  <c r="AN42" i="36"/>
  <c r="AQ42" i="36" s="1"/>
  <c r="AN50" i="36"/>
  <c r="AQ50" i="36" s="1"/>
  <c r="AN33" i="36"/>
  <c r="AP33" i="36" s="1"/>
  <c r="AN27" i="36"/>
  <c r="AP27" i="36" s="1"/>
  <c r="AN35" i="36"/>
  <c r="AQ35" i="36" s="1"/>
  <c r="AN43" i="36"/>
  <c r="AO43" i="36" s="1"/>
  <c r="AN47" i="36"/>
  <c r="AO47" i="36" s="1"/>
  <c r="AN75" i="36"/>
  <c r="AP75" i="36" s="1"/>
  <c r="AN25" i="36"/>
  <c r="AP25" i="36" s="1"/>
  <c r="AN59" i="36"/>
  <c r="AO59" i="36" s="1"/>
  <c r="AN63" i="36"/>
  <c r="AO63" i="36" s="1"/>
  <c r="AN67" i="36"/>
  <c r="AO67" i="36" s="1"/>
  <c r="AN71" i="36"/>
  <c r="AO71" i="36" s="1"/>
  <c r="AN61" i="36"/>
  <c r="AO61" i="36" s="1"/>
  <c r="AN69" i="36"/>
  <c r="AO69" i="36" s="1"/>
  <c r="AN32" i="36"/>
  <c r="AQ32" i="36" s="1"/>
  <c r="AN48" i="36"/>
  <c r="AQ48" i="36" s="1"/>
  <c r="AN52" i="36"/>
  <c r="AQ52" i="36" s="1"/>
  <c r="AN28" i="36"/>
  <c r="AQ28" i="36" s="1"/>
  <c r="AN36" i="36"/>
  <c r="AQ36" i="36" s="1"/>
  <c r="AN40" i="36"/>
  <c r="AQ40" i="36" s="1"/>
  <c r="AN44" i="36"/>
  <c r="AQ44" i="36" s="1"/>
  <c r="AN26" i="36"/>
  <c r="AO26" i="36" s="1"/>
  <c r="AN30" i="36"/>
  <c r="AO30" i="36" s="1"/>
  <c r="AN34" i="36"/>
  <c r="AO34" i="36" s="1"/>
  <c r="AN38" i="36"/>
  <c r="AO38" i="36" s="1"/>
  <c r="AN46" i="36"/>
  <c r="AQ46" i="36" s="1"/>
  <c r="AN20" i="36"/>
  <c r="AQ20" i="36" s="1"/>
  <c r="AP31" i="36"/>
  <c r="AK57" i="36"/>
  <c r="AM57" i="36"/>
  <c r="AL57" i="36"/>
  <c r="AK55" i="36"/>
  <c r="AM55" i="36"/>
  <c r="AL55" i="36"/>
  <c r="AK53" i="36"/>
  <c r="AM53" i="36"/>
  <c r="AL53" i="36"/>
  <c r="AK23" i="36"/>
  <c r="AM23" i="36"/>
  <c r="AL23" i="36"/>
  <c r="AK21" i="36"/>
  <c r="AM21" i="36"/>
  <c r="AL21" i="36"/>
  <c r="AK18" i="36"/>
  <c r="AM18" i="36"/>
  <c r="AL18" i="36"/>
  <c r="AK16" i="36"/>
  <c r="AM16" i="36"/>
  <c r="AL16" i="36"/>
  <c r="AL12" i="36"/>
  <c r="AK12" i="36"/>
  <c r="AM12" i="36"/>
  <c r="AM10" i="36"/>
  <c r="AK10" i="36"/>
  <c r="AL10" i="36"/>
  <c r="AL56" i="36"/>
  <c r="AK56" i="36"/>
  <c r="AM56" i="36"/>
  <c r="AL54" i="36"/>
  <c r="AK54" i="36"/>
  <c r="AM54" i="36"/>
  <c r="AL24" i="36"/>
  <c r="AK24" i="36"/>
  <c r="AM24" i="36"/>
  <c r="AL22" i="36"/>
  <c r="AK22" i="36"/>
  <c r="AM22" i="36"/>
  <c r="AL19" i="36"/>
  <c r="AK19" i="36"/>
  <c r="AM19" i="36"/>
  <c r="AL17" i="36"/>
  <c r="AK17" i="36"/>
  <c r="AM17" i="36"/>
  <c r="AL15" i="36"/>
  <c r="AK15" i="36"/>
  <c r="AM15" i="36"/>
  <c r="AK13" i="36"/>
  <c r="AM13" i="36"/>
  <c r="AL13" i="36"/>
  <c r="AK11" i="36"/>
  <c r="AM11" i="36"/>
  <c r="AL11" i="36"/>
  <c r="AL14" i="36"/>
  <c r="AK14" i="36"/>
  <c r="AM14" i="36"/>
  <c r="AO31" i="36" l="1"/>
  <c r="AO58" i="36"/>
  <c r="AO68" i="36"/>
  <c r="AO29" i="36"/>
  <c r="AQ41" i="36"/>
  <c r="AP58" i="36"/>
  <c r="AP32" i="36"/>
  <c r="AO64" i="36"/>
  <c r="AO20" i="36"/>
  <c r="AO62" i="36"/>
  <c r="AO74" i="36"/>
  <c r="AP41" i="36"/>
  <c r="AQ69" i="36"/>
  <c r="AP65" i="36"/>
  <c r="AQ65" i="36"/>
  <c r="AP49" i="36"/>
  <c r="AO37" i="36"/>
  <c r="AO72" i="36"/>
  <c r="AP43" i="36"/>
  <c r="AQ61" i="36"/>
  <c r="AO60" i="36"/>
  <c r="AP52" i="36"/>
  <c r="AQ49" i="36"/>
  <c r="AP62" i="36"/>
  <c r="AO28" i="36"/>
  <c r="AP47" i="36"/>
  <c r="AO33" i="36"/>
  <c r="AP69" i="36"/>
  <c r="AO46" i="36"/>
  <c r="AP74" i="36"/>
  <c r="AQ29" i="36"/>
  <c r="AP72" i="36"/>
  <c r="AQ37" i="36"/>
  <c r="AP45" i="36"/>
  <c r="AQ47" i="36"/>
  <c r="AO70" i="36"/>
  <c r="AP63" i="36"/>
  <c r="AQ63" i="36"/>
  <c r="AQ45" i="36"/>
  <c r="AP70" i="36"/>
  <c r="AP68" i="36"/>
  <c r="AQ67" i="36"/>
  <c r="AQ51" i="36"/>
  <c r="AP51" i="36"/>
  <c r="AO66" i="36"/>
  <c r="AP66" i="36"/>
  <c r="AP67" i="36"/>
  <c r="AQ39" i="36"/>
  <c r="AP39" i="36"/>
  <c r="AQ73" i="36"/>
  <c r="AP73" i="36"/>
  <c r="AQ71" i="36"/>
  <c r="AP44" i="36"/>
  <c r="AP61" i="36"/>
  <c r="AQ59" i="36"/>
  <c r="AQ34" i="36"/>
  <c r="AO50" i="36"/>
  <c r="AP59" i="36"/>
  <c r="AQ43" i="36"/>
  <c r="AQ75" i="36"/>
  <c r="AP64" i="36"/>
  <c r="AQ27" i="36"/>
  <c r="AO76" i="36"/>
  <c r="AP76" i="36"/>
  <c r="AQ33" i="36"/>
  <c r="AP71" i="36"/>
  <c r="AO48" i="36"/>
  <c r="AO75" i="36"/>
  <c r="AO27" i="36"/>
  <c r="AP20" i="36"/>
  <c r="AO25" i="36"/>
  <c r="AP48" i="36"/>
  <c r="AP50" i="36"/>
  <c r="AP60" i="36"/>
  <c r="AQ25" i="36"/>
  <c r="AO35" i="36"/>
  <c r="AP30" i="36"/>
  <c r="AO42" i="36"/>
  <c r="AP42" i="36"/>
  <c r="AP35" i="36"/>
  <c r="AO40" i="36"/>
  <c r="AP40" i="36"/>
  <c r="AP46" i="36"/>
  <c r="AO36" i="36"/>
  <c r="AO32" i="36"/>
  <c r="AQ26" i="36"/>
  <c r="AP36" i="36"/>
  <c r="AO44" i="36"/>
  <c r="AO52" i="36"/>
  <c r="AP38" i="36"/>
  <c r="AQ38" i="36"/>
  <c r="AQ30" i="36"/>
  <c r="AP28" i="36"/>
  <c r="AP34" i="36"/>
  <c r="AP26" i="36"/>
  <c r="AN15" i="36"/>
  <c r="AN12" i="36"/>
  <c r="AN13" i="36"/>
  <c r="AQ13" i="36" s="1"/>
  <c r="AN19" i="36"/>
  <c r="AO19" i="36" s="1"/>
  <c r="AN24" i="36"/>
  <c r="AN56" i="36"/>
  <c r="AN18" i="36"/>
  <c r="AN23" i="36"/>
  <c r="AP23" i="36" s="1"/>
  <c r="AN55" i="36"/>
  <c r="AN11" i="36"/>
  <c r="AQ11" i="36" s="1"/>
  <c r="AN17" i="36"/>
  <c r="AN22" i="36"/>
  <c r="AN54" i="36"/>
  <c r="AN10" i="36"/>
  <c r="AP10" i="36" s="1"/>
  <c r="AN16" i="36"/>
  <c r="AN21" i="36"/>
  <c r="AQ21" i="36" s="1"/>
  <c r="AN53" i="36"/>
  <c r="AN57" i="36"/>
  <c r="AN14" i="36"/>
  <c r="AQ23" i="36" l="1"/>
  <c r="AP19" i="36"/>
  <c r="AQ19" i="36"/>
  <c r="AP15" i="36"/>
  <c r="AO15" i="36"/>
  <c r="AQ15" i="36"/>
  <c r="AQ12" i="36"/>
  <c r="AO12" i="36"/>
  <c r="AP12" i="36"/>
  <c r="AO53" i="36"/>
  <c r="AP53" i="36"/>
  <c r="AQ53" i="36"/>
  <c r="AQ54" i="36"/>
  <c r="AO54" i="36"/>
  <c r="AP17" i="36"/>
  <c r="AO17" i="36"/>
  <c r="AO55" i="36"/>
  <c r="AQ55" i="36"/>
  <c r="AP55" i="36"/>
  <c r="AQ10" i="36"/>
  <c r="AQ56" i="36"/>
  <c r="AP56" i="36"/>
  <c r="AO56" i="36"/>
  <c r="AQ24" i="36"/>
  <c r="AO24" i="36"/>
  <c r="AP24" i="36"/>
  <c r="AP13" i="36"/>
  <c r="AO13" i="36"/>
  <c r="AP21" i="36"/>
  <c r="AO21" i="36"/>
  <c r="AO57" i="36"/>
  <c r="AQ57" i="36"/>
  <c r="AP57" i="36"/>
  <c r="AQ16" i="36"/>
  <c r="AO16" i="36"/>
  <c r="AP16" i="36"/>
  <c r="AO10" i="36"/>
  <c r="AO22" i="36"/>
  <c r="AP22" i="36"/>
  <c r="AQ22" i="36"/>
  <c r="AO11" i="36"/>
  <c r="AP11" i="36"/>
  <c r="AO23" i="36"/>
  <c r="AO18" i="36"/>
  <c r="AP18" i="36"/>
  <c r="AQ18" i="36"/>
  <c r="AP54" i="36"/>
  <c r="AQ17" i="36"/>
  <c r="AO14" i="36"/>
  <c r="AP14" i="36"/>
  <c r="AQ14" i="36"/>
  <c r="G30" i="33" l="1"/>
  <c r="F30" i="33" l="1"/>
  <c r="G33" i="33" l="1"/>
  <c r="C35" i="33" l="1"/>
  <c r="C26" i="33" l="1"/>
  <c r="C23" i="33" l="1"/>
  <c r="K75" i="1" l="1"/>
  <c r="K74" i="1"/>
  <c r="K70" i="1"/>
  <c r="K66" i="1"/>
  <c r="K65" i="1"/>
  <c r="K64" i="1"/>
  <c r="K42" i="1"/>
  <c r="K25" i="1"/>
  <c r="K8" i="1"/>
  <c r="C17" i="33" l="1"/>
  <c r="C9" i="33" l="1"/>
  <c r="C31" i="33" l="1"/>
  <c r="C13" i="33" l="1"/>
  <c r="G25" i="33" l="1"/>
  <c r="C19" i="33"/>
  <c r="C7" i="33"/>
  <c r="C28" i="33"/>
  <c r="F25" i="33" l="1"/>
  <c r="C14" i="33" l="1"/>
  <c r="C27" i="33" l="1"/>
  <c r="C33" i="33" l="1"/>
  <c r="C22" i="33" l="1"/>
  <c r="G28" i="33" l="1"/>
  <c r="C21" i="33" l="1"/>
  <c r="C10" i="33"/>
  <c r="C15" i="33" l="1"/>
  <c r="C24" i="33" l="1"/>
  <c r="C25" i="33" l="1"/>
  <c r="C34" i="33" l="1"/>
  <c r="C12" i="33" l="1"/>
  <c r="C11" i="33"/>
  <c r="C29" i="33" l="1"/>
  <c r="G13" i="33" l="1"/>
  <c r="C32" i="33"/>
  <c r="C20" i="33" l="1"/>
  <c r="C8" i="33" l="1"/>
  <c r="K73" i="1"/>
  <c r="K72" i="1"/>
  <c r="K71" i="1"/>
  <c r="K69" i="1"/>
  <c r="K68" i="1"/>
  <c r="K67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3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44" i="1" l="1"/>
  <c r="J18" i="33" l="1"/>
  <c r="K18" i="33"/>
  <c r="G17" i="33"/>
  <c r="C30" i="33"/>
  <c r="K76" i="1"/>
  <c r="F17" i="33" l="1"/>
  <c r="C16" i="33"/>
  <c r="C18" i="33"/>
</calcChain>
</file>

<file path=xl/comments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any additional details and / or justification.</t>
        </r>
      </text>
    </comment>
  </commentList>
</comments>
</file>

<file path=xl/comments1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3.xml><?xml version="1.0" encoding="utf-8"?>
<comments xmlns="http://schemas.openxmlformats.org/spreadsheetml/2006/main">
  <authors>
    <author>Florida Department of Education</author>
    <author>Ford, Shelly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  <comment ref="I83" authorId="1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CA2 Detail V121-I203</t>
        </r>
      </text>
    </comment>
  </commentList>
</comments>
</file>

<file path=xl/comments1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sharedStrings.xml><?xml version="1.0" encoding="utf-8"?>
<sst xmlns="http://schemas.openxmlformats.org/spreadsheetml/2006/main" count="8886" uniqueCount="358">
  <si>
    <t>The Florida College System</t>
  </si>
  <si>
    <t>Data Collection for Administrative Cost Report</t>
  </si>
  <si>
    <t>Account</t>
  </si>
  <si>
    <t>Name</t>
  </si>
  <si>
    <t>Administration?</t>
  </si>
  <si>
    <t>Administrative Amount</t>
  </si>
  <si>
    <t>Excluded Amount</t>
  </si>
  <si>
    <t>Data Validation</t>
  </si>
  <si>
    <t>Comments</t>
  </si>
  <si>
    <t>16000000</t>
  </si>
  <si>
    <t>Institutional Support Control (Administrative)</t>
  </si>
  <si>
    <t>16100000</t>
  </si>
  <si>
    <t>Executive Management Control</t>
  </si>
  <si>
    <t>16110000</t>
  </si>
  <si>
    <t>College-Wide Management</t>
  </si>
  <si>
    <t>Yes</t>
  </si>
  <si>
    <t>16111000</t>
  </si>
  <si>
    <t>District Board of Trustees</t>
  </si>
  <si>
    <t>16112000</t>
  </si>
  <si>
    <t>President</t>
  </si>
  <si>
    <t>16113000</t>
  </si>
  <si>
    <t>Assistant to the President</t>
  </si>
  <si>
    <t>16114000</t>
  </si>
  <si>
    <t>Executive Vice President/Vice President(s)</t>
  </si>
  <si>
    <t>No</t>
  </si>
  <si>
    <t>16115000</t>
  </si>
  <si>
    <t>Chief Campus Administrators in Multi-Campus Colleges</t>
  </si>
  <si>
    <t>16116000</t>
  </si>
  <si>
    <t>Equal Access, Equal Opportunity, Equal Employment Officer</t>
  </si>
  <si>
    <t>16117000</t>
  </si>
  <si>
    <t>Internal Auditing</t>
  </si>
  <si>
    <t>16120000</t>
  </si>
  <si>
    <t>Educational Planning and Development</t>
  </si>
  <si>
    <t>16121000</t>
  </si>
  <si>
    <t>Institutional Research</t>
  </si>
  <si>
    <t>16122000</t>
  </si>
  <si>
    <t>Analytical Studies</t>
  </si>
  <si>
    <t>16130000</t>
  </si>
  <si>
    <t>Legal Services</t>
  </si>
  <si>
    <t>16140000</t>
  </si>
  <si>
    <t>College-Wide Planning and Management Committees, Council or Task Forces</t>
  </si>
  <si>
    <t>16141000</t>
  </si>
  <si>
    <t>Faculty Senates</t>
  </si>
  <si>
    <t>16142000</t>
  </si>
  <si>
    <t>Planning Committees</t>
  </si>
  <si>
    <t>16143000</t>
  </si>
  <si>
    <t>Administrative Councils</t>
  </si>
  <si>
    <t>16200000</t>
  </si>
  <si>
    <t>Fiscal Operations Control</t>
  </si>
  <si>
    <t>16210000</t>
  </si>
  <si>
    <t>Fiscal Control</t>
  </si>
  <si>
    <t>16211000</t>
  </si>
  <si>
    <t>Business Officer (Financial Duties)</t>
  </si>
  <si>
    <t>16212000</t>
  </si>
  <si>
    <t>Comptroller</t>
  </si>
  <si>
    <t>16213000</t>
  </si>
  <si>
    <t>Budget Administration and Control</t>
  </si>
  <si>
    <t>16220000</t>
  </si>
  <si>
    <t>Financial Operations</t>
  </si>
  <si>
    <t>Partial</t>
  </si>
  <si>
    <t>16221000</t>
  </si>
  <si>
    <t>Payroll Operation</t>
  </si>
  <si>
    <t>16222000</t>
  </si>
  <si>
    <t>Bursar</t>
  </si>
  <si>
    <t>16223000</t>
  </si>
  <si>
    <t>Cashier</t>
  </si>
  <si>
    <t>16224000</t>
  </si>
  <si>
    <t>Disbursement</t>
  </si>
  <si>
    <t>16225000</t>
  </si>
  <si>
    <t>Accounting</t>
  </si>
  <si>
    <t>16230000</t>
  </si>
  <si>
    <t>Investment Management</t>
  </si>
  <si>
    <t>16231000</t>
  </si>
  <si>
    <t>Cash Flow Management</t>
  </si>
  <si>
    <t>16232000</t>
  </si>
  <si>
    <t>Endowment Management</t>
  </si>
  <si>
    <t>16240000</t>
  </si>
  <si>
    <t>Grants and Contracts Financial Management</t>
  </si>
  <si>
    <t>16241000</t>
  </si>
  <si>
    <t>Grants Management</t>
  </si>
  <si>
    <t>16242000</t>
  </si>
  <si>
    <t>Grants Accounting</t>
  </si>
  <si>
    <t>16300000</t>
  </si>
  <si>
    <t>General Administrative and Logistical Services Control</t>
  </si>
  <si>
    <t>16310000</t>
  </si>
  <si>
    <t>Administrative Data/Telecommunication Services</t>
  </si>
  <si>
    <t>16310100</t>
  </si>
  <si>
    <t>Computing</t>
  </si>
  <si>
    <t>16310200</t>
  </si>
  <si>
    <t>Telecommunications</t>
  </si>
  <si>
    <t>16310300</t>
  </si>
  <si>
    <t>Networking</t>
  </si>
  <si>
    <t>16320000</t>
  </si>
  <si>
    <t>Human Resources</t>
  </si>
  <si>
    <t>16330000</t>
  </si>
  <si>
    <t>Logistical Services</t>
  </si>
  <si>
    <t>16330100</t>
  </si>
  <si>
    <t>Purchasing</t>
  </si>
  <si>
    <t>16330200</t>
  </si>
  <si>
    <t>Receiving</t>
  </si>
  <si>
    <t>16330300</t>
  </si>
  <si>
    <t>Shipping</t>
  </si>
  <si>
    <t>16330400</t>
  </si>
  <si>
    <t>Warehousing</t>
  </si>
  <si>
    <t>16330500</t>
  </si>
  <si>
    <t>Property Management</t>
  </si>
  <si>
    <t>16330600</t>
  </si>
  <si>
    <t>Mail and Distribution</t>
  </si>
  <si>
    <t>16330700</t>
  </si>
  <si>
    <t>Telephone Service/Operations</t>
  </si>
  <si>
    <t>16330800</t>
  </si>
  <si>
    <t>General Printing and Reproduction</t>
  </si>
  <si>
    <t>16330900</t>
  </si>
  <si>
    <t>Campus Transportation (including motor pool)</t>
  </si>
  <si>
    <t>16331000</t>
  </si>
  <si>
    <t>Parking and Parking Space Management</t>
  </si>
  <si>
    <t>16340000</t>
  </si>
  <si>
    <t>Other General Expenses</t>
  </si>
  <si>
    <t>16341000</t>
  </si>
  <si>
    <t>Business Hospitality</t>
  </si>
  <si>
    <t>16342000</t>
  </si>
  <si>
    <t>Organizational Memberships</t>
  </si>
  <si>
    <t>16343000</t>
  </si>
  <si>
    <t>General Insurance (other than property)</t>
  </si>
  <si>
    <t>16344000</t>
  </si>
  <si>
    <t>Commencement (Graduation)</t>
  </si>
  <si>
    <t>16400000</t>
  </si>
  <si>
    <t>Unassigned</t>
  </si>
  <si>
    <t>16500000</t>
  </si>
  <si>
    <t>16600000</t>
  </si>
  <si>
    <t>Administrative and Support Staff Services Control</t>
  </si>
  <si>
    <t>16610000</t>
  </si>
  <si>
    <t>In-Service Training</t>
  </si>
  <si>
    <t>16620000</t>
  </si>
  <si>
    <t>Sabbatical Leaves (Administrative and Support Staff only)</t>
  </si>
  <si>
    <t>16630000</t>
  </si>
  <si>
    <t>Training Institutes, etc.</t>
  </si>
  <si>
    <t>16700000</t>
  </si>
  <si>
    <t>Community Relations Control</t>
  </si>
  <si>
    <t>16710000</t>
  </si>
  <si>
    <t>Alumni Relations</t>
  </si>
  <si>
    <t>16720000</t>
  </si>
  <si>
    <t>Community and/or Public Relation Activities</t>
  </si>
  <si>
    <t>16730000</t>
  </si>
  <si>
    <t>Development (Fund Raising)</t>
  </si>
  <si>
    <t>16800000</t>
  </si>
  <si>
    <t>16900000</t>
  </si>
  <si>
    <t>TOTAL</t>
  </si>
  <si>
    <t>Broward College</t>
  </si>
  <si>
    <t>College of Central Florida</t>
  </si>
  <si>
    <t>Chipola College</t>
  </si>
  <si>
    <t>Daytona State College</t>
  </si>
  <si>
    <t>Florida State College at Jacksonville</t>
  </si>
  <si>
    <t>Florida Keys Community College</t>
  </si>
  <si>
    <t>Gulf Coast State College</t>
  </si>
  <si>
    <t>Hillsborough Community College</t>
  </si>
  <si>
    <t>Indian River State College</t>
  </si>
  <si>
    <t>Florida Gateway College</t>
  </si>
  <si>
    <t>Lake-Sumter Community College</t>
  </si>
  <si>
    <t>State College of Florida, Manatee-Sarasota</t>
  </si>
  <si>
    <t>Miami Dade College</t>
  </si>
  <si>
    <t>North Florida Community College</t>
  </si>
  <si>
    <t>Northwest Florida State College</t>
  </si>
  <si>
    <t>Palm Beach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</si>
  <si>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</si>
  <si>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</si>
  <si>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</si>
  <si>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</si>
  <si>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</si>
  <si>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</si>
  <si>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State College</t>
  </si>
  <si>
    <t>Tallahassee Community College</t>
  </si>
  <si>
    <t>Valencia College</t>
  </si>
  <si>
    <t>Florida College System</t>
  </si>
  <si>
    <t>THE FLORIDA COLLEGE SYSTEM</t>
  </si>
  <si>
    <t>COLLEGE</t>
  </si>
  <si>
    <t>ADMINISTRATIVE COST REPORT ANALYTICS</t>
  </si>
  <si>
    <t>FCS</t>
  </si>
  <si>
    <t>% OF INSTITUTIONAL SUPPORT EXCLUDED</t>
  </si>
  <si>
    <t>Total Institutional Support Expense from Cost Analysis:</t>
  </si>
  <si>
    <t>ADMINISTRATIVE COST REPORT SUMMARY ANALYTICS</t>
  </si>
  <si>
    <t>% EXCLUDED MATRIX</t>
  </si>
  <si>
    <t>ADMINISTRATIVE COST REPORT COMPARATIVE MATRICES</t>
  </si>
  <si>
    <t>Count of</t>
  </si>
  <si>
    <t>Total</t>
  </si>
  <si>
    <t>% of</t>
  </si>
  <si>
    <t>YES / NO / PARTIAL MATRIX (Yes means it is administrative)</t>
  </si>
  <si>
    <t>*Determined by reporting preponderance.</t>
  </si>
  <si>
    <t>FCS*</t>
  </si>
  <si>
    <t>Range:</t>
  </si>
  <si>
    <t>Highest:</t>
  </si>
  <si>
    <t>Lowest:</t>
  </si>
  <si>
    <t>*Sort all groupings by orange shaded columns after any changes to data</t>
  </si>
  <si>
    <t>ADMINISTRATIVE COST % OVER COST ANALYSIS TOTAL EXPENDITURES EXCLUDING TRANSFERS</t>
  </si>
  <si>
    <t>ADMINISTRATIVE COST PER FUNDABLE FTE</t>
  </si>
  <si>
    <t>ADMINISTRATIVE COST</t>
  </si>
  <si>
    <t>Eastern Florida State College</t>
  </si>
  <si>
    <t>Data Collection for the Administrative Cost Report</t>
  </si>
  <si>
    <t>COLLEGE NAME:</t>
  </si>
  <si>
    <t>Comments / Additional Details</t>
  </si>
  <si>
    <t>Total 6.0  INSTITUTIONAL SUPPORT reported from CA-2:</t>
  </si>
  <si>
    <t>Note: The amounts in cells G76 and G77 must be equal.</t>
  </si>
  <si>
    <t>Total Expense (Excluding Transfers) from Cost Analysis (CA-2):</t>
  </si>
  <si>
    <t>: Administrative Cost Percentage</t>
  </si>
  <si>
    <t>Prior Year's Data:</t>
  </si>
  <si>
    <t>AMOUNT CHANGE</t>
  </si>
  <si>
    <t>CHANGE OVER PRIOR YEAR</t>
  </si>
  <si>
    <t>Florida SouthWestern State College</t>
  </si>
  <si>
    <t>Pasco-Hernando State College</t>
  </si>
  <si>
    <t>Lake-Sumter State College</t>
  </si>
  <si>
    <t>Student labs and assistance</t>
  </si>
  <si>
    <t>Mailroom, postage</t>
  </si>
  <si>
    <t>Split between centralized and instructional support</t>
  </si>
  <si>
    <t>should be 14XXXXX - academic support</t>
  </si>
  <si>
    <t>Excluded Banking Fees</t>
  </si>
  <si>
    <t>Excluded Property Insurance</t>
  </si>
  <si>
    <t>Senior Director, Foundation Administration and Development</t>
  </si>
  <si>
    <t>Campus Provost</t>
  </si>
  <si>
    <t>Less Athletics insurance costs</t>
  </si>
  <si>
    <t>Printed materials related to development of alumni</t>
  </si>
  <si>
    <t>Inst. Advancement</t>
  </si>
  <si>
    <t>Excluded cashier, collections and payroll costs</t>
  </si>
  <si>
    <t>Excluded credit card fees</t>
  </si>
  <si>
    <t>Excluded SPC Foundation development expenses</t>
  </si>
  <si>
    <t>Excluded central services at school level</t>
  </si>
  <si>
    <t>Liability/Unemployment Insurance</t>
  </si>
  <si>
    <t>Academic support</t>
  </si>
  <si>
    <t>Not funded by general revenue</t>
  </si>
  <si>
    <t>VP Academic Affairs, VP Assessment and Downtown Campus are excludable.</t>
  </si>
  <si>
    <t xml:space="preserve">These are multiple site necessitated administrators and are excludable. </t>
  </si>
  <si>
    <t>Institutional Research is College specific and therefore excludable.</t>
  </si>
  <si>
    <t>Planning Council and Committees are considered College specific.</t>
  </si>
  <si>
    <t>Student Financial Services and Grant accounting personnel, Bad Debt and Banking fees are College specific.</t>
  </si>
  <si>
    <t>IT functions are considered mainly student oriented with only 5% relevant to administration.</t>
  </si>
  <si>
    <t>Board tuition waiver benefit for the Admininstrative areas are College specific and considered excludable.</t>
  </si>
  <si>
    <t>College specific functions</t>
  </si>
  <si>
    <t>Workers Compensation, Unemployment Insurance</t>
  </si>
  <si>
    <t>Criminal Justice Institute considered College specific.</t>
  </si>
  <si>
    <t>Excluded Promotional activities not funded by State Appropriations.</t>
  </si>
  <si>
    <t>Endowment/Fundraising/Grant Administration are College specific and excludable.</t>
  </si>
  <si>
    <t>Excluded all Grants Office expenses</t>
  </si>
  <si>
    <t>These are reported as Technology expenditures on the TEA report</t>
  </si>
  <si>
    <t>Support for faculty, student services functions, finance functions related to cashiering and billing, comparable to exclusion of other colleges</t>
  </si>
  <si>
    <t>Marketing/advertising, recruiting potential students</t>
  </si>
  <si>
    <t>Support for Faculty pursuing grant funding</t>
  </si>
  <si>
    <t>Removed Cashiers and all Operating costs. Kept Bursar Salary and Benefits</t>
  </si>
  <si>
    <t>Manager, Grants Administration and Development</t>
  </si>
  <si>
    <t>Bursar and Accounts Receivable clerk</t>
  </si>
  <si>
    <t>College wide Memberships/ Program memberships charged to individual departments and program accounts</t>
  </si>
  <si>
    <t>Student Accounting</t>
  </si>
  <si>
    <t>Excluded Workers Comp and General Liability Insurance.</t>
  </si>
  <si>
    <t>Central services at school level, mailroom at each campus</t>
  </si>
  <si>
    <t>Central services at school level, continuing education division</t>
  </si>
  <si>
    <t>Most is instructional.  Assign 20% to Administrative.</t>
  </si>
  <si>
    <t>Excludes Exp related to College grant &amp; auxiliary services accounting</t>
  </si>
  <si>
    <t>Excludes Exp associated with Student Cashiering &amp; Student Accounts</t>
  </si>
  <si>
    <t>Excludes 70% exp assoc with support for Stu Services, labs &amp; instructional support</t>
  </si>
  <si>
    <t>Excludes 70% exp assoc with support for Instruction &amp; instructional support</t>
  </si>
  <si>
    <t>Campus Provosts tab1.2(18)</t>
  </si>
  <si>
    <t>Bank fees and Bad Debt Expense</t>
  </si>
  <si>
    <t>yes</t>
  </si>
  <si>
    <t>no</t>
  </si>
  <si>
    <t>Excludes cashiers &amp; merchant service fees</t>
  </si>
  <si>
    <t>Some duties would be at school level for DSB's</t>
  </si>
  <si>
    <t>One campus - would be at school level for DSB's</t>
  </si>
  <si>
    <t>Copy paper/copier rental, etc. campus-wide</t>
  </si>
  <si>
    <t>Mostly used for student activities including athletics &amp; exclude capital outlay</t>
  </si>
  <si>
    <t>Bad debt expense &amp; unemployment compensation</t>
  </si>
  <si>
    <t>Athletic insurance &amp; property casualty insurance</t>
  </si>
  <si>
    <t>Costs represent private financial aid collections and distributions</t>
  </si>
  <si>
    <t>Most work is program specific PR not general admin.</t>
  </si>
  <si>
    <t>Director, Governmental Relations</t>
  </si>
  <si>
    <t>Excluded Bursar, Collection Services, Bad Debt Expenses, Bank Fees</t>
  </si>
  <si>
    <t>Excluded 25% for drawing of federal funds and reconciliation of financial aid.</t>
  </si>
  <si>
    <t>Student check processing.</t>
  </si>
  <si>
    <t>Relief cashier.</t>
  </si>
  <si>
    <t>SACSCOC QEP</t>
  </si>
  <si>
    <t>VP Finance &amp; Auxliary, AVP Admin, Exec Admin Assistant</t>
  </si>
  <si>
    <t>Excluded: networking staff and operations for entire college</t>
  </si>
  <si>
    <t>Excluded: telephone operations for the entire college</t>
  </si>
  <si>
    <t>partial</t>
  </si>
  <si>
    <t>Excluded: college wide graduation</t>
  </si>
  <si>
    <t>Assign 50% to Administrative</t>
  </si>
  <si>
    <t xml:space="preserve">Excluded advertising and related production and design expenses. </t>
  </si>
  <si>
    <t>instructional support services/school administration support services</t>
  </si>
  <si>
    <t>related to collection of tuition &amp; fees</t>
  </si>
  <si>
    <t>support for faculty/student services pursuing grant funding</t>
  </si>
  <si>
    <t>support for faculty/student services pursuing grant funding plus student activity fee monitoring</t>
  </si>
  <si>
    <t>includes bad debt, campus copier rentals</t>
  </si>
  <si>
    <t>not funded by GR; transfer in from auxiliary funds</t>
  </si>
  <si>
    <t>student insurance</t>
  </si>
  <si>
    <t>2018-2019</t>
  </si>
  <si>
    <t>FY 2018-19</t>
  </si>
  <si>
    <t>Student Based Reporting</t>
  </si>
  <si>
    <t>College Wide</t>
  </si>
  <si>
    <t>Sick and Vacation Payout for Instructional &amp; Non-Admin Employees</t>
  </si>
  <si>
    <t>Service contracts</t>
  </si>
  <si>
    <t>College costs, bank fees, maint. Service contracts, accreditation fees</t>
  </si>
  <si>
    <t>Student benefits</t>
  </si>
  <si>
    <t>Liability Worker's Comp. Insurance, Unemployment insurance</t>
  </si>
  <si>
    <t>College Activity Funds; Marketing &amp; PR Expenses, Student benefits</t>
  </si>
  <si>
    <t>CF Foundation reimbursable expenses, CF Alumni expenses</t>
  </si>
  <si>
    <t>Excludes Capital Outlay and split between instructional support</t>
  </si>
  <si>
    <t>Exclude Bad Debt Expense and Credit Card Costs: Exclude AR staff</t>
  </si>
  <si>
    <t>Institutional Research &amp; Assessment</t>
  </si>
  <si>
    <t>Excluded Acreditation Expenses, Marketing Personnel, External Affairs</t>
  </si>
  <si>
    <t>Excludes bank service fees and merchant fees</t>
  </si>
  <si>
    <t>VP of Academic Affairs</t>
  </si>
  <si>
    <t>General Admin for each campus</t>
  </si>
  <si>
    <t>Analytical studies</t>
  </si>
  <si>
    <t>SACs expenditures</t>
  </si>
  <si>
    <t>Cashier,Bursar,Armor Car svcs, shredding</t>
  </si>
  <si>
    <t>Expenses related to grant proposals</t>
  </si>
  <si>
    <t>IT Dept-personnel, Tech contracts, repair/maint, data software</t>
  </si>
  <si>
    <t>Postage and shipping for all 3 campuses</t>
  </si>
  <si>
    <t>Phone service</t>
  </si>
  <si>
    <t>Printing-internal and external vendors- all depts and campuses</t>
  </si>
  <si>
    <t>Maintenance on college vehicles</t>
  </si>
  <si>
    <t xml:space="preserve"> property ins, bank fee, bad debt</t>
  </si>
  <si>
    <t>Expenses for community events</t>
  </si>
  <si>
    <t>Worker's comp</t>
  </si>
  <si>
    <t>Expenses for graduation</t>
  </si>
  <si>
    <t>Web design, advertising, mascot promo, branding, community functions</t>
  </si>
  <si>
    <t>Foundation</t>
  </si>
  <si>
    <t>contracted services</t>
  </si>
  <si>
    <t>Excluded: Merchant Fees, Higher One, Nelnet ($179,343)</t>
  </si>
  <si>
    <t>Payroll Manager and Assistant</t>
  </si>
  <si>
    <t>AR staff, student fee write-offs ($243,066)</t>
  </si>
  <si>
    <t>VP Tech &amp; Dist Education and MIS Exec Admin Asst</t>
  </si>
  <si>
    <t>Purchasing Manager and Sr. Office Assistant</t>
  </si>
  <si>
    <t>5% of cost included</t>
  </si>
  <si>
    <t>Excluded: Bank Mobile student card charges</t>
  </si>
  <si>
    <t>Excluded: Entire Cashiering operation</t>
  </si>
  <si>
    <t>Excluded: admin staff, programming staff and consortium fees</t>
  </si>
  <si>
    <t>Excluded: computer operations for entire college</t>
  </si>
  <si>
    <t>Excluded: copier costs for allocations</t>
  </si>
  <si>
    <t>Exlucded: Small car fleet, 2 buses, mowers, golf carts</t>
  </si>
  <si>
    <t>Excluded: bad debt expense, SBA bond admin, umemployment comp</t>
  </si>
  <si>
    <t>Excluded: Organizational Memberships</t>
  </si>
  <si>
    <t>Exlucded: not related to building or fixtures</t>
  </si>
  <si>
    <t>Excluded: college wide staff development expenses</t>
  </si>
  <si>
    <t>Excluded: college wide alumni office</t>
  </si>
  <si>
    <t>Excluded: college wide advertising, foundation &amp; student records</t>
  </si>
  <si>
    <t>Excluded: foundation expenses</t>
  </si>
  <si>
    <t>Equity Officer</t>
  </si>
  <si>
    <t>Prior year adjustments.</t>
  </si>
  <si>
    <t>Excluded Bank and Merchant fees: $269,989 and Bad Debt:$572,903</t>
  </si>
  <si>
    <t xml:space="preserve">Excluded Reemployment (formerly known as Unemployment) Compensation. </t>
  </si>
  <si>
    <t>campus presidents excluded as equivalent to school principals</t>
  </si>
  <si>
    <t>excluded merchant fees &amp; refund management program fees</t>
  </si>
  <si>
    <t>Central services at school level</t>
  </si>
  <si>
    <t>2017-18 ADMINISTRATIVE COST % OVER COST ANALYSIS TOTAL EXPENDITURES EXCLUDING TRANSFERS</t>
  </si>
  <si>
    <t>2018-19 FTE-3</t>
  </si>
  <si>
    <t>Exclude due to cashier responsibilities that are college specific</t>
  </si>
  <si>
    <t>Exclude due to responsibilities being college specific</t>
  </si>
  <si>
    <t>Exclude Cashiers, Bursar, Bank Fees, Bad Debt, and Fee Waivers that are not comparable to K-12</t>
  </si>
  <si>
    <t>Includes $3,579,994.46 transfer to Self-Insurance Health account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</si>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</sst>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i/>
      <sz val="11"/>
      <color theme="5" tint="-0.249977111117893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14" applyNumberFormat="0" applyAlignment="0" applyProtection="0"/>
    <xf numFmtId="0" fontId="30" fillId="12" borderId="15" applyNumberFormat="0" applyAlignment="0" applyProtection="0"/>
    <xf numFmtId="0" fontId="31" fillId="12" borderId="14" applyNumberFormat="0" applyAlignment="0" applyProtection="0"/>
    <xf numFmtId="0" fontId="32" fillId="0" borderId="16" applyNumberFormat="0" applyFill="0" applyAlignment="0" applyProtection="0"/>
    <xf numFmtId="0" fontId="33" fillId="13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3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2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7" fillId="0" borderId="0"/>
    <xf numFmtId="0" fontId="1" fillId="14" borderId="18" applyNumberFormat="0" applyFont="0" applyAlignment="0" applyProtection="0"/>
  </cellStyleXfs>
  <cellXfs count="164">
    <xf numFmtId="0" fontId="0" fillId="0" borderId="0" xfId="0"/>
    <xf numFmtId="0" fontId="0" fillId="0" borderId="0" xfId="0" applyFill="1" applyProtection="1"/>
    <xf numFmtId="3" fontId="4" fillId="2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7" fillId="0" borderId="2" xfId="0" applyFont="1" applyFill="1" applyBorder="1" applyProtection="1"/>
    <xf numFmtId="0" fontId="2" fillId="0" borderId="2" xfId="0" applyFont="1" applyFill="1" applyBorder="1" applyProtection="1"/>
    <xf numFmtId="43" fontId="2" fillId="0" borderId="2" xfId="1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Protection="1"/>
    <xf numFmtId="43" fontId="0" fillId="0" borderId="2" xfId="1" applyFont="1" applyFill="1" applyBorder="1" applyProtection="1"/>
    <xf numFmtId="0" fontId="0" fillId="0" borderId="2" xfId="0" applyFill="1" applyBorder="1" applyAlignment="1" applyProtection="1">
      <alignment horizontal="left"/>
    </xf>
    <xf numFmtId="44" fontId="0" fillId="0" borderId="2" xfId="2" applyFont="1" applyFill="1" applyBorder="1" applyProtection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 wrapText="1"/>
    </xf>
    <xf numFmtId="44" fontId="0" fillId="4" borderId="2" xfId="2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44" fontId="0" fillId="4" borderId="2" xfId="2" quotePrefix="1" applyFont="1" applyFill="1" applyBorder="1" applyProtection="1">
      <protection locked="0"/>
    </xf>
    <xf numFmtId="0" fontId="0" fillId="0" borderId="2" xfId="0" applyFill="1" applyBorder="1" applyAlignment="1" applyProtection="1"/>
    <xf numFmtId="43" fontId="0" fillId="0" borderId="2" xfId="1" applyFont="1" applyFill="1" applyBorder="1" applyAlignment="1" applyProtection="1"/>
    <xf numFmtId="44" fontId="0" fillId="4" borderId="2" xfId="2" applyFont="1" applyFill="1" applyBorder="1" applyAlignment="1" applyProtection="1">
      <alignment wrapText="1"/>
      <protection locked="0"/>
    </xf>
    <xf numFmtId="10" fontId="0" fillId="0" borderId="2" xfId="3" applyNumberFormat="1" applyFont="1" applyFill="1" applyBorder="1" applyProtection="1"/>
    <xf numFmtId="43" fontId="2" fillId="0" borderId="2" xfId="1" applyFont="1" applyFill="1" applyBorder="1" applyProtection="1"/>
    <xf numFmtId="44" fontId="2" fillId="0" borderId="2" xfId="2" applyFont="1" applyFill="1" applyBorder="1" applyAlignment="1" applyProtection="1">
      <alignment horizontal="center"/>
    </xf>
    <xf numFmtId="164" fontId="2" fillId="0" borderId="2" xfId="1" applyNumberFormat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wrapText="1"/>
    </xf>
    <xf numFmtId="43" fontId="0" fillId="0" borderId="0" xfId="1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Protection="1"/>
    <xf numFmtId="10" fontId="0" fillId="0" borderId="0" xfId="3" applyNumberFormat="1" applyFont="1" applyFill="1" applyAlignment="1" applyProtection="1">
      <alignment horizontal="center"/>
    </xf>
    <xf numFmtId="0" fontId="10" fillId="0" borderId="0" xfId="5"/>
    <xf numFmtId="0" fontId="10" fillId="0" borderId="0" xfId="5" applyFont="1"/>
    <xf numFmtId="0" fontId="10" fillId="0" borderId="0" xfId="5" applyFont="1" applyBorder="1"/>
    <xf numFmtId="0" fontId="12" fillId="0" borderId="2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/>
    <xf numFmtId="0" fontId="12" fillId="0" borderId="2" xfId="5" applyFont="1" applyFill="1" applyBorder="1"/>
    <xf numFmtId="0" fontId="13" fillId="0" borderId="0" xfId="5" applyFont="1" applyBorder="1"/>
    <xf numFmtId="0" fontId="14" fillId="0" borderId="0" xfId="5" applyFont="1"/>
    <xf numFmtId="10" fontId="12" fillId="0" borderId="2" xfId="3" applyNumberFormat="1" applyFont="1" applyBorder="1"/>
    <xf numFmtId="0" fontId="0" fillId="0" borderId="0" xfId="0" applyFill="1" applyAlignment="1" applyProtection="1">
      <alignment horizontal="right"/>
    </xf>
    <xf numFmtId="3" fontId="0" fillId="0" borderId="0" xfId="0" applyNumberFormat="1" applyFill="1" applyProtection="1"/>
    <xf numFmtId="39" fontId="0" fillId="0" borderId="0" xfId="0" applyNumberFormat="1" applyFill="1" applyProtection="1"/>
    <xf numFmtId="10" fontId="0" fillId="0" borderId="0" xfId="3" applyNumberFormat="1" applyFont="1" applyFill="1" applyProtection="1"/>
    <xf numFmtId="0" fontId="11" fillId="0" borderId="0" xfId="5" applyFont="1" applyBorder="1" applyAlignment="1">
      <alignment horizontal="center"/>
    </xf>
    <xf numFmtId="3" fontId="0" fillId="0" borderId="0" xfId="0" applyNumberFormat="1" applyFill="1" applyAlignment="1" applyProtection="1">
      <alignment horizontal="center"/>
    </xf>
    <xf numFmtId="0" fontId="12" fillId="3" borderId="2" xfId="5" applyFont="1" applyFill="1" applyBorder="1"/>
    <xf numFmtId="0" fontId="10" fillId="0" borderId="2" xfId="5" applyBorder="1"/>
    <xf numFmtId="0" fontId="11" fillId="0" borderId="0" xfId="5" applyFont="1"/>
    <xf numFmtId="0" fontId="10" fillId="0" borderId="2" xfId="5" applyBorder="1" applyAlignment="1">
      <alignment horizontal="center"/>
    </xf>
    <xf numFmtId="0" fontId="12" fillId="0" borderId="2" xfId="5" applyFont="1" applyBorder="1" applyAlignment="1">
      <alignment horizontal="left"/>
    </xf>
    <xf numFmtId="0" fontId="12" fillId="0" borderId="2" xfId="5" applyFont="1" applyFill="1" applyBorder="1" applyAlignment="1">
      <alignment horizontal="left"/>
    </xf>
    <xf numFmtId="9" fontId="10" fillId="0" borderId="2" xfId="3" applyFont="1" applyBorder="1"/>
    <xf numFmtId="9" fontId="10" fillId="3" borderId="2" xfId="3" applyFont="1" applyFill="1" applyBorder="1"/>
    <xf numFmtId="165" fontId="10" fillId="3" borderId="0" xfId="3" applyNumberFormat="1" applyFont="1" applyFill="1"/>
    <xf numFmtId="0" fontId="10" fillId="0" borderId="0" xfId="5" applyFill="1"/>
    <xf numFmtId="165" fontId="10" fillId="0" borderId="0" xfId="3" applyNumberFormat="1" applyFont="1" applyFill="1"/>
    <xf numFmtId="10" fontId="10" fillId="0" borderId="0" xfId="5" applyNumberFormat="1"/>
    <xf numFmtId="0" fontId="10" fillId="0" borderId="0" xfId="5" applyAlignment="1">
      <alignment horizontal="right"/>
    </xf>
    <xf numFmtId="166" fontId="10" fillId="0" borderId="2" xfId="2" applyNumberFormat="1" applyFont="1" applyBorder="1"/>
    <xf numFmtId="164" fontId="10" fillId="0" borderId="0" xfId="1" applyNumberFormat="1" applyFont="1"/>
    <xf numFmtId="166" fontId="10" fillId="0" borderId="0" xfId="2" applyNumberFormat="1" applyFont="1"/>
    <xf numFmtId="0" fontId="12" fillId="6" borderId="2" xfId="5" applyFont="1" applyFill="1" applyBorder="1" applyAlignment="1">
      <alignment horizontal="center" vertical="center" wrapText="1"/>
    </xf>
    <xf numFmtId="0" fontId="10" fillId="0" borderId="0" xfId="5" applyBorder="1"/>
    <xf numFmtId="7" fontId="12" fillId="0" borderId="2" xfId="2" applyNumberFormat="1" applyFont="1" applyBorder="1" applyAlignment="1"/>
    <xf numFmtId="10" fontId="12" fillId="0" borderId="2" xfId="3" applyNumberFormat="1" applyFont="1" applyBorder="1" applyAlignment="1"/>
    <xf numFmtId="164" fontId="12" fillId="0" borderId="2" xfId="1" applyNumberFormat="1" applyFont="1" applyBorder="1" applyAlignment="1"/>
    <xf numFmtId="164" fontId="12" fillId="5" borderId="2" xfId="1" applyNumberFormat="1" applyFont="1" applyFill="1" applyBorder="1" applyAlignment="1" applyProtection="1"/>
    <xf numFmtId="7" fontId="12" fillId="5" borderId="2" xfId="2" applyNumberFormat="1" applyFont="1" applyFill="1" applyBorder="1" applyAlignment="1" applyProtection="1"/>
    <xf numFmtId="0" fontId="12" fillId="7" borderId="2" xfId="5" applyFont="1" applyFill="1" applyBorder="1"/>
    <xf numFmtId="0" fontId="12" fillId="3" borderId="2" xfId="5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Fill="1" applyAlignment="1" applyProtection="1">
      <alignment horizontal="center"/>
    </xf>
    <xf numFmtId="166" fontId="12" fillId="0" borderId="2" xfId="5" applyNumberFormat="1" applyFont="1" applyBorder="1"/>
    <xf numFmtId="166" fontId="12" fillId="0" borderId="2" xfId="5" applyNumberFormat="1" applyFont="1" applyFill="1" applyBorder="1"/>
    <xf numFmtId="0" fontId="0" fillId="0" borderId="0" xfId="0" applyAlignment="1"/>
    <xf numFmtId="3" fontId="16" fillId="2" borderId="0" xfId="0" applyNumberFormat="1" applyFont="1" applyFill="1" applyBorder="1" applyAlignment="1" applyProtection="1">
      <alignment horizontal="left"/>
    </xf>
    <xf numFmtId="0" fontId="17" fillId="0" borderId="0" xfId="0" applyFont="1" applyFill="1" applyProtection="1"/>
    <xf numFmtId="0" fontId="10" fillId="0" borderId="2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Protection="1">
      <protection locked="0"/>
    </xf>
    <xf numFmtId="44" fontId="18" fillId="0" borderId="2" xfId="2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/>
    </xf>
    <xf numFmtId="44" fontId="11" fillId="0" borderId="2" xfId="2" applyFont="1" applyFill="1" applyBorder="1" applyAlignment="1" applyProtection="1">
      <alignment horizontal="center"/>
    </xf>
    <xf numFmtId="10" fontId="0" fillId="0" borderId="2" xfId="3" applyNumberFormat="1" applyFont="1" applyFill="1" applyBorder="1" applyAlignment="1" applyProtection="1">
      <alignment horizontal="center"/>
    </xf>
    <xf numFmtId="0" fontId="15" fillId="0" borderId="0" xfId="0" applyFont="1" applyFill="1" applyProtection="1"/>
    <xf numFmtId="10" fontId="10" fillId="0" borderId="2" xfId="3" applyNumberFormat="1" applyFont="1" applyFill="1" applyBorder="1" applyProtection="1"/>
    <xf numFmtId="0" fontId="10" fillId="0" borderId="0" xfId="0" applyFont="1" applyFill="1" applyProtection="1"/>
    <xf numFmtId="44" fontId="10" fillId="4" borderId="2" xfId="6" applyFont="1" applyFill="1" applyBorder="1" applyProtection="1">
      <protection locked="0"/>
    </xf>
    <xf numFmtId="44" fontId="0" fillId="0" borderId="2" xfId="6" applyFont="1" applyFill="1" applyBorder="1" applyProtection="1"/>
    <xf numFmtId="44" fontId="0" fillId="4" borderId="2" xfId="6" applyFont="1" applyFill="1" applyBorder="1" applyProtection="1">
      <protection locked="0"/>
    </xf>
    <xf numFmtId="44" fontId="0" fillId="4" borderId="2" xfId="6" quotePrefix="1" applyFont="1" applyFill="1" applyBorder="1" applyProtection="1">
      <protection locked="0"/>
    </xf>
    <xf numFmtId="44" fontId="0" fillId="4" borderId="2" xfId="6" applyFont="1" applyFill="1" applyBorder="1" applyAlignment="1" applyProtection="1">
      <alignment wrapText="1"/>
      <protection locked="0"/>
    </xf>
    <xf numFmtId="44" fontId="18" fillId="0" borderId="2" xfId="6" applyFont="1" applyFill="1" applyBorder="1" applyAlignment="1" applyProtection="1">
      <alignment horizontal="center"/>
    </xf>
    <xf numFmtId="44" fontId="11" fillId="0" borderId="2" xfId="6" applyFont="1" applyFill="1" applyBorder="1" applyAlignment="1" applyProtection="1">
      <alignment horizontal="center"/>
    </xf>
    <xf numFmtId="0" fontId="19" fillId="0" borderId="2" xfId="0" applyFont="1" applyFill="1" applyBorder="1" applyAlignment="1" applyProtection="1">
      <alignment horizontal="left" wrapText="1"/>
      <protection locked="0"/>
    </xf>
    <xf numFmtId="44" fontId="0" fillId="4" borderId="2" xfId="6" applyNumberFormat="1" applyFont="1" applyFill="1" applyBorder="1" applyProtection="1">
      <protection locked="0"/>
    </xf>
    <xf numFmtId="44" fontId="0" fillId="0" borderId="2" xfId="6" applyNumberFormat="1" applyFont="1" applyFill="1" applyBorder="1" applyProtection="1"/>
    <xf numFmtId="9" fontId="0" fillId="0" borderId="2" xfId="0" applyNumberFormat="1" applyFill="1" applyBorder="1" applyAlignment="1" applyProtection="1">
      <alignment horizontal="left" wrapText="1"/>
      <protection locked="0"/>
    </xf>
    <xf numFmtId="44" fontId="18" fillId="0" borderId="2" xfId="6" applyNumberFormat="1" applyFont="1" applyFill="1" applyBorder="1" applyAlignment="1" applyProtection="1">
      <alignment horizontal="center"/>
    </xf>
    <xf numFmtId="44" fontId="0" fillId="0" borderId="0" xfId="0" applyNumberFormat="1" applyFill="1" applyProtection="1"/>
    <xf numFmtId="0" fontId="12" fillId="0" borderId="2" xfId="5" applyFont="1" applyFill="1" applyBorder="1" applyAlignment="1">
      <alignment horizontal="center" vertical="center" wrapText="1"/>
    </xf>
    <xf numFmtId="10" fontId="10" fillId="0" borderId="2" xfId="5" applyNumberFormat="1" applyBorder="1"/>
    <xf numFmtId="0" fontId="10" fillId="0" borderId="3" xfId="5" applyBorder="1"/>
    <xf numFmtId="0" fontId="10" fillId="0" borderId="4" xfId="5" applyBorder="1"/>
    <xf numFmtId="0" fontId="12" fillId="0" borderId="5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10" fontId="12" fillId="0" borderId="5" xfId="3" applyNumberFormat="1" applyFont="1" applyBorder="1" applyAlignment="1"/>
    <xf numFmtId="10" fontId="10" fillId="0" borderId="6" xfId="5" applyNumberFormat="1" applyBorder="1"/>
    <xf numFmtId="0" fontId="13" fillId="0" borderId="7" xfId="5" applyFont="1" applyBorder="1"/>
    <xf numFmtId="0" fontId="10" fillId="0" borderId="8" xfId="5" applyBorder="1"/>
    <xf numFmtId="10" fontId="10" fillId="0" borderId="7" xfId="5" applyNumberFormat="1" applyBorder="1"/>
    <xf numFmtId="10" fontId="10" fillId="0" borderId="9" xfId="5" applyNumberFormat="1" applyBorder="1"/>
    <xf numFmtId="0" fontId="10" fillId="0" borderId="10" xfId="5" applyBorder="1"/>
    <xf numFmtId="0" fontId="3" fillId="0" borderId="0" xfId="0" applyFont="1" applyFill="1" applyAlignment="1" applyProtection="1">
      <alignment horizontal="center"/>
    </xf>
    <xf numFmtId="44" fontId="21" fillId="4" borderId="2" xfId="6" applyFont="1" applyFill="1" applyBorder="1" applyProtection="1">
      <protection locked="0"/>
    </xf>
    <xf numFmtId="8" fontId="2" fillId="0" borderId="0" xfId="0" applyNumberFormat="1" applyFont="1" applyFill="1" applyProtection="1"/>
    <xf numFmtId="8" fontId="0" fillId="0" borderId="0" xfId="0" applyNumberFormat="1" applyFill="1" applyProtection="1"/>
    <xf numFmtId="164" fontId="2" fillId="0" borderId="2" xfId="48" applyNumberFormat="1" applyFont="1" applyFill="1" applyBorder="1" applyAlignment="1" applyProtection="1">
      <alignment horizontal="center"/>
    </xf>
    <xf numFmtId="10" fontId="0" fillId="0" borderId="2" xfId="49" applyNumberFormat="1" applyFont="1" applyFill="1" applyBorder="1" applyAlignment="1" applyProtection="1">
      <alignment horizontal="center"/>
    </xf>
    <xf numFmtId="44" fontId="1" fillId="0" borderId="2" xfId="2" applyFont="1" applyFill="1" applyBorder="1" applyProtection="1"/>
    <xf numFmtId="0" fontId="1" fillId="0" borderId="2" xfId="0" applyFont="1" applyFill="1" applyBorder="1" applyProtection="1"/>
    <xf numFmtId="44" fontId="1" fillId="4" borderId="2" xfId="2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21" fillId="4" borderId="2" xfId="5" applyFont="1" applyFill="1" applyBorder="1" applyProtection="1">
      <protection locked="0"/>
    </xf>
    <xf numFmtId="44" fontId="21" fillId="4" borderId="2" xfId="6" quotePrefix="1" applyFont="1" applyFill="1" applyBorder="1" applyProtection="1">
      <protection locked="0"/>
    </xf>
    <xf numFmtId="44" fontId="21" fillId="4" borderId="2" xfId="6" applyFont="1" applyFill="1" applyBorder="1" applyAlignment="1" applyProtection="1">
      <alignment wrapText="1"/>
      <protection locked="0"/>
    </xf>
    <xf numFmtId="44" fontId="1" fillId="0" borderId="2" xfId="6" applyFont="1" applyFill="1" applyBorder="1" applyProtection="1"/>
    <xf numFmtId="0" fontId="1" fillId="0" borderId="2" xfId="0" applyFont="1" applyFill="1" applyBorder="1" applyAlignment="1" applyProtection="1">
      <alignment horizontal="left" wrapText="1"/>
    </xf>
    <xf numFmtId="44" fontId="1" fillId="4" borderId="2" xfId="6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 wrapText="1"/>
      <protection locked="0"/>
    </xf>
    <xf numFmtId="44" fontId="1" fillId="4" borderId="2" xfId="6" quotePrefix="1" applyFont="1" applyFill="1" applyBorder="1" applyProtection="1">
      <protection locked="0"/>
    </xf>
    <xf numFmtId="44" fontId="1" fillId="4" borderId="2" xfId="6" applyFont="1" applyFill="1" applyBorder="1" applyAlignment="1" applyProtection="1">
      <alignment wrapText="1"/>
      <protection locked="0"/>
    </xf>
    <xf numFmtId="0" fontId="21" fillId="0" borderId="2" xfId="0" applyFont="1" applyFill="1" applyBorder="1" applyAlignment="1" applyProtection="1">
      <alignment horizontal="left" wrapText="1"/>
      <protection locked="0"/>
    </xf>
    <xf numFmtId="0" fontId="21" fillId="0" borderId="2" xfId="5" applyFont="1" applyFill="1" applyBorder="1" applyAlignment="1" applyProtection="1">
      <alignment horizontal="left" wrapText="1"/>
      <protection locked="0"/>
    </xf>
    <xf numFmtId="0" fontId="21" fillId="4" borderId="2" xfId="0" applyFont="1" applyFill="1" applyBorder="1" applyProtection="1">
      <protection locked="0"/>
    </xf>
    <xf numFmtId="6" fontId="10" fillId="0" borderId="0" xfId="5" applyNumberFormat="1"/>
    <xf numFmtId="3" fontId="10" fillId="0" borderId="0" xfId="5" applyNumberFormat="1"/>
    <xf numFmtId="8" fontId="10" fillId="0" borderId="0" xfId="5" applyNumberFormat="1"/>
    <xf numFmtId="2" fontId="10" fillId="0" borderId="0" xfId="5" applyNumberFormat="1"/>
    <xf numFmtId="44" fontId="11" fillId="0" borderId="2" xfId="6" applyNumberFormat="1" applyFont="1" applyFill="1" applyBorder="1" applyAlignment="1" applyProtection="1">
      <alignment horizontal="center"/>
    </xf>
    <xf numFmtId="0" fontId="11" fillId="0" borderId="0" xfId="5" applyFont="1" applyBorder="1" applyAlignment="1"/>
    <xf numFmtId="0" fontId="11" fillId="0" borderId="0" xfId="5" applyFont="1" applyBorder="1" applyAlignment="1">
      <alignment horizontal="left" indent="1"/>
    </xf>
    <xf numFmtId="0" fontId="11" fillId="0" borderId="0" xfId="5" applyFont="1" applyBorder="1" applyAlignment="1">
      <alignment horizontal="left" indent="4"/>
    </xf>
    <xf numFmtId="0" fontId="11" fillId="0" borderId="0" xfId="5" applyFont="1" applyBorder="1" applyAlignment="1">
      <alignment horizontal="left" indent="8"/>
    </xf>
    <xf numFmtId="0" fontId="11" fillId="0" borderId="0" xfId="5" applyFont="1" applyBorder="1" applyAlignment="1">
      <alignment horizontal="left" indent="16"/>
    </xf>
    <xf numFmtId="0" fontId="0" fillId="0" borderId="0" xfId="0" applyAlignment="1">
      <alignment horizontal="left" indent="16"/>
    </xf>
    <xf numFmtId="0" fontId="11" fillId="0" borderId="0" xfId="5" applyFont="1" applyBorder="1" applyAlignment="1">
      <alignment horizontal="left" indent="21"/>
    </xf>
    <xf numFmtId="0" fontId="11" fillId="0" borderId="0" xfId="5" applyFont="1" applyBorder="1" applyAlignment="1">
      <alignment horizontal="left" indent="28"/>
    </xf>
    <xf numFmtId="0" fontId="11" fillId="0" borderId="0" xfId="5" applyFont="1" applyBorder="1" applyAlignment="1">
      <alignment horizontal="left" indent="32"/>
    </xf>
    <xf numFmtId="0" fontId="11" fillId="0" borderId="0" xfId="5" applyFont="1" applyBorder="1" applyAlignment="1">
      <alignment horizontal="left" indent="34"/>
    </xf>
    <xf numFmtId="0" fontId="0" fillId="0" borderId="0" xfId="0" applyAlignment="1">
      <alignment horizontal="left" indent="35"/>
    </xf>
    <xf numFmtId="0" fontId="11" fillId="0" borderId="0" xfId="5" applyFont="1" applyBorder="1" applyAlignment="1">
      <alignment horizontal="left" indent="36"/>
    </xf>
    <xf numFmtId="0" fontId="11" fillId="0" borderId="0" xfId="5" applyFont="1" applyBorder="1" applyAlignment="1">
      <alignment horizontal="left" indent="42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horizontal="left" indent="22"/>
    </xf>
    <xf numFmtId="0" fontId="3" fillId="0" borderId="0" xfId="0" applyFont="1" applyFill="1" applyAlignment="1" applyProtection="1">
      <alignment horizontal="left" indent="24"/>
    </xf>
    <xf numFmtId="0" fontId="3" fillId="0" borderId="0" xfId="0" applyFont="1" applyFill="1" applyAlignment="1" applyProtection="1">
      <alignment horizontal="left" indent="25"/>
    </xf>
    <xf numFmtId="0" fontId="3" fillId="0" borderId="0" xfId="0" applyFont="1" applyFill="1" applyAlignment="1" applyProtection="1">
      <alignment horizontal="left" indent="26"/>
    </xf>
    <xf numFmtId="0" fontId="5" fillId="3" borderId="1" xfId="0" applyNumberFormat="1" applyFont="1" applyFill="1" applyBorder="1" applyAlignment="1" applyProtection="1">
      <protection locked="0"/>
    </xf>
    <xf numFmtId="0" fontId="6" fillId="3" borderId="1" xfId="0" applyFont="1" applyFill="1" applyBorder="1" applyAlignment="1" applyProtection="1">
      <protection locked="0"/>
    </xf>
    <xf numFmtId="0" fontId="3" fillId="0" borderId="0" xfId="0" applyFont="1" applyFill="1" applyAlignment="1" applyProtection="1">
      <alignment horizontal="left" indent="40"/>
    </xf>
    <xf numFmtId="0" fontId="3" fillId="0" borderId="0" xfId="0" applyFont="1" applyFill="1" applyAlignment="1" applyProtection="1">
      <alignment horizontal="left" indent="43"/>
    </xf>
  </cellXfs>
  <cellStyles count="52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48"/>
    <cellStyle name="Currency" xfId="2" builtinId="4"/>
    <cellStyle name="Currency 2" xfId="6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/>
    <cellStyle name="Normal 2 2" xfId="50"/>
    <cellStyle name="Normal 3" xfId="47"/>
    <cellStyle name="Normal 4" xfId="5"/>
    <cellStyle name="Note 2" xfId="51"/>
    <cellStyle name="Output" xfId="16" builtinId="21" customBuiltin="1"/>
    <cellStyle name="Percent" xfId="3" builtinId="5"/>
    <cellStyle name="Percent 2" xfId="49"/>
    <cellStyle name="Title" xfId="7" builtinId="15" customBuiltin="1"/>
    <cellStyle name="Total" xfId="22" builtinId="25" customBuiltin="1"/>
    <cellStyle name="Warning Text" xfId="20" builtinId="11" customBuiltin="1"/>
  </cellStyles>
  <dxfs count="386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6" Type="http://schemas.openxmlformats.org/officeDocument/2006/relationships/worksheet" Target="worksheets/sheet23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18.xml"/><Relationship Id="rId34" Type="http://schemas.openxmlformats.org/officeDocument/2006/relationships/worksheet" Target="worksheets/sheet31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externalLink" Target="externalLinks/externalLink20.xml"/><Relationship Id="rId63" Type="http://schemas.openxmlformats.org/officeDocument/2006/relationships/theme" Target="theme/theme1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7.xml"/><Relationship Id="rId29" Type="http://schemas.openxmlformats.org/officeDocument/2006/relationships/worksheet" Target="worksheets/sheet26.xml"/><Relationship Id="rId41" Type="http://schemas.openxmlformats.org/officeDocument/2006/relationships/externalLink" Target="externalLinks/externalLink6.xml"/><Relationship Id="rId54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21.xml"/><Relationship Id="rId32" Type="http://schemas.openxmlformats.org/officeDocument/2006/relationships/worksheet" Target="worksheets/sheet29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18.xml"/><Relationship Id="rId58" Type="http://schemas.openxmlformats.org/officeDocument/2006/relationships/externalLink" Target="externalLinks/externalLink23.xml"/><Relationship Id="rId66" Type="http://schemas.openxmlformats.org/officeDocument/2006/relationships/calcChain" Target="calcChain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12.xml"/><Relationship Id="rId23" Type="http://schemas.openxmlformats.org/officeDocument/2006/relationships/worksheet" Target="worksheets/sheet20.xml"/><Relationship Id="rId28" Type="http://schemas.openxmlformats.org/officeDocument/2006/relationships/worksheet" Target="worksheets/sheet25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22.xml"/><Relationship Id="rId61" Type="http://schemas.openxmlformats.org/officeDocument/2006/relationships/externalLink" Target="externalLinks/externalLink26.xml"/><Relationship Id="rId10" Type="http://schemas.openxmlformats.org/officeDocument/2006/relationships/worksheet" Target="worksheets/sheet7.xml"/><Relationship Id="rId19" Type="http://schemas.openxmlformats.org/officeDocument/2006/relationships/worksheet" Target="worksheets/sheet16.xml"/><Relationship Id="rId31" Type="http://schemas.openxmlformats.org/officeDocument/2006/relationships/worksheet" Target="worksheets/sheet28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60" Type="http://schemas.openxmlformats.org/officeDocument/2006/relationships/externalLink" Target="externalLinks/externalLink2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worksheet" Target="worksheets/sheet24.xml"/><Relationship Id="rId30" Type="http://schemas.openxmlformats.org/officeDocument/2006/relationships/worksheet" Target="worksheets/sheet27.xml"/><Relationship Id="rId35" Type="http://schemas.openxmlformats.org/officeDocument/2006/relationships/worksheet" Target="worksheets/sheet32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21.xml"/><Relationship Id="rId64" Type="http://schemas.openxmlformats.org/officeDocument/2006/relationships/styles" Target="styles.xml"/><Relationship Id="rId8" Type="http://schemas.openxmlformats.org/officeDocument/2006/relationships/worksheet" Target="worksheets/sheet5.xml"/><Relationship Id="rId51" Type="http://schemas.openxmlformats.org/officeDocument/2006/relationships/externalLink" Target="externalLinks/externalLink16.xml"/><Relationship Id="rId3" Type="http://schemas.openxmlformats.org/officeDocument/2006/relationships/chartsheet" Target="chartsheets/sheet1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5" Type="http://schemas.openxmlformats.org/officeDocument/2006/relationships/worksheet" Target="worksheets/sheet22.xml"/><Relationship Id="rId33" Type="http://schemas.openxmlformats.org/officeDocument/2006/relationships/worksheet" Target="worksheets/sheet30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59" Type="http://schemas.openxmlformats.org/officeDocument/2006/relationships/externalLink" Target="externalLinks/externalLink2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2018-19 FCS ADMINISTRATIVE COST % OVER COST ANALYSIS </a:t>
            </a:r>
          </a:p>
          <a:p>
            <a:pPr>
              <a:defRPr sz="1400"/>
            </a:pPr>
            <a:r>
              <a:rPr lang="en-US" sz="1400"/>
              <a:t>TOTAL EXPENDITURES EXCLUDING</a:t>
            </a:r>
            <a:r>
              <a:rPr lang="en-US" sz="1400" baseline="0"/>
              <a:t> TRANSFERS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Data'!$J$6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F0A-4AB8-92F3-CEA85C057F9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0A-4AB8-92F3-CEA85C057F9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F0A-4AB8-92F3-CEA85C057F9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4-7F0A-4AB8-92F3-CEA85C057F9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F0A-4AB8-92F3-CEA85C057F9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Data'!$I$7:$I$35</c:f>
              <c:strCache>
                <c:ptCount val="29"/>
                <c:pt idx="0">
                  <c:v>Florida State College at Jacksonville</c:v>
                </c:pt>
                <c:pt idx="1">
                  <c:v>Indian River State College</c:v>
                </c:pt>
                <c:pt idx="2">
                  <c:v>Tallahassee Community College</c:v>
                </c:pt>
                <c:pt idx="3">
                  <c:v>Pasco-Hernando State College</c:v>
                </c:pt>
                <c:pt idx="4">
                  <c:v>Chipola College</c:v>
                </c:pt>
                <c:pt idx="5">
                  <c:v>Palm Beach State College</c:v>
                </c:pt>
                <c:pt idx="6">
                  <c:v>College of Central Florida</c:v>
                </c:pt>
                <c:pt idx="7">
                  <c:v>Santa Fe College</c:v>
                </c:pt>
                <c:pt idx="8">
                  <c:v>North Florida Community College</c:v>
                </c:pt>
                <c:pt idx="9">
                  <c:v>Valencia College</c:v>
                </c:pt>
                <c:pt idx="10">
                  <c:v>Broward College</c:v>
                </c:pt>
                <c:pt idx="11">
                  <c:v>FCS</c:v>
                </c:pt>
                <c:pt idx="12">
                  <c:v>Polk State College</c:v>
                </c:pt>
                <c:pt idx="13">
                  <c:v>Miami Dade College</c:v>
                </c:pt>
                <c:pt idx="14">
                  <c:v>Hillsborough Community College</c:v>
                </c:pt>
                <c:pt idx="15">
                  <c:v>Florida SouthWestern State College</c:v>
                </c:pt>
                <c:pt idx="16">
                  <c:v>Gulf Coast State College</c:v>
                </c:pt>
                <c:pt idx="17">
                  <c:v>Daytona State College</c:v>
                </c:pt>
                <c:pt idx="18">
                  <c:v>Pensacola State College</c:v>
                </c:pt>
                <c:pt idx="19">
                  <c:v>St. Johns River State College</c:v>
                </c:pt>
                <c:pt idx="20">
                  <c:v>Eastern Florida State College</c:v>
                </c:pt>
                <c:pt idx="21">
                  <c:v>Lake-Sumter State College</c:v>
                </c:pt>
                <c:pt idx="22">
                  <c:v>Seminole State College of Florida</c:v>
                </c:pt>
                <c:pt idx="23">
                  <c:v>Northwest Florida State College</c:v>
                </c:pt>
                <c:pt idx="24">
                  <c:v>Florida Keys Community College</c:v>
                </c:pt>
                <c:pt idx="25">
                  <c:v>State College of Florida, Manatee-Sarasota</c:v>
                </c:pt>
                <c:pt idx="26">
                  <c:v>Florida Gateway College</c:v>
                </c:pt>
                <c:pt idx="27">
                  <c:v>South Florida State College</c:v>
                </c:pt>
                <c:pt idx="28">
                  <c:v>St. Petersburg College</c:v>
                </c:pt>
              </c:strCache>
            </c:strRef>
          </c:cat>
          <c:val>
            <c:numRef>
              <c:f>'Chart Data'!$J$7:$J$35</c:f>
              <c:numCache>
                <c:formatCode>0.00%</c:formatCode>
                <c:ptCount val="29"/>
                <c:pt idx="0">
                  <c:v>4.4506279983323925E-2</c:v>
                </c:pt>
                <c:pt idx="1">
                  <c:v>4.6575210844637956E-2</c:v>
                </c:pt>
                <c:pt idx="2">
                  <c:v>5.3661008575098305E-2</c:v>
                </c:pt>
                <c:pt idx="3">
                  <c:v>5.4680908552837616E-2</c:v>
                </c:pt>
                <c:pt idx="4">
                  <c:v>5.822627693885396E-2</c:v>
                </c:pt>
                <c:pt idx="5">
                  <c:v>5.8503708615376571E-2</c:v>
                </c:pt>
                <c:pt idx="6">
                  <c:v>6.0177942256491174E-2</c:v>
                </c:pt>
                <c:pt idx="7">
                  <c:v>6.1132771400913596E-2</c:v>
                </c:pt>
                <c:pt idx="8">
                  <c:v>6.3824209191523235E-2</c:v>
                </c:pt>
                <c:pt idx="9">
                  <c:v>7.5229453698101093E-2</c:v>
                </c:pt>
                <c:pt idx="10">
                  <c:v>7.9907287529062426E-2</c:v>
                </c:pt>
                <c:pt idx="11">
                  <c:v>8.0261128041040283E-2</c:v>
                </c:pt>
                <c:pt idx="12">
                  <c:v>8.0267149759406908E-2</c:v>
                </c:pt>
                <c:pt idx="13">
                  <c:v>8.1019750358254192E-2</c:v>
                </c:pt>
                <c:pt idx="14">
                  <c:v>8.5766584559180917E-2</c:v>
                </c:pt>
                <c:pt idx="15">
                  <c:v>8.9051027408924815E-2</c:v>
                </c:pt>
                <c:pt idx="16">
                  <c:v>9.0135782651354426E-2</c:v>
                </c:pt>
                <c:pt idx="17">
                  <c:v>9.2117093381321472E-2</c:v>
                </c:pt>
                <c:pt idx="18">
                  <c:v>9.4461356592557458E-2</c:v>
                </c:pt>
                <c:pt idx="19">
                  <c:v>9.9101709592489443E-2</c:v>
                </c:pt>
                <c:pt idx="20">
                  <c:v>9.944339510899812E-2</c:v>
                </c:pt>
                <c:pt idx="21">
                  <c:v>9.9932915184730201E-2</c:v>
                </c:pt>
                <c:pt idx="22">
                  <c:v>0.10058148851517237</c:v>
                </c:pt>
                <c:pt idx="23">
                  <c:v>0.10311630651443425</c:v>
                </c:pt>
                <c:pt idx="24">
                  <c:v>0.10628488010761915</c:v>
                </c:pt>
                <c:pt idx="25">
                  <c:v>0.10630709738865524</c:v>
                </c:pt>
                <c:pt idx="26">
                  <c:v>0.10660585799731663</c:v>
                </c:pt>
                <c:pt idx="27">
                  <c:v>0.10670874586536527</c:v>
                </c:pt>
                <c:pt idx="28">
                  <c:v>0.12639766846573369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0A-4AB8-92F3-CEA85C057F9E}"/>
            </c:ext>
          </c:extLst>
        </c:ser>
        <c:ser>
          <c:idx val="1"/>
          <c:order val="1"/>
          <c:tx>
            <c:strRef>
              <c:f>'Chart Data'!$K$6</c:f>
              <c:strCache>
                <c:ptCount val="1"/>
                <c:pt idx="0">
                  <c:v>CHANGE OVER PRIOR YEAR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'Chart Data'!$K$7:$K$35</c:f>
              <c:numCache>
                <c:formatCode>0.00%</c:formatCode>
                <c:ptCount val="29"/>
                <c:pt idx="0">
                  <c:v>-6.5114750914781958E-3</c:v>
                </c:pt>
                <c:pt idx="1">
                  <c:v>6.4479295117620475E-3</c:v>
                </c:pt>
                <c:pt idx="2">
                  <c:v>-4.3864753046922375E-3</c:v>
                </c:pt>
                <c:pt idx="3">
                  <c:v>-4.6082367248067094E-3</c:v>
                </c:pt>
                <c:pt idx="4">
                  <c:v>-4.6188160112475854E-2</c:v>
                </c:pt>
                <c:pt idx="5">
                  <c:v>1.8913153151854184E-2</c:v>
                </c:pt>
                <c:pt idx="6">
                  <c:v>-1.6000263836580958E-3</c:v>
                </c:pt>
                <c:pt idx="7">
                  <c:v>-2.7552093059134558E-3</c:v>
                </c:pt>
                <c:pt idx="8">
                  <c:v>3.1384441952796924E-3</c:v>
                </c:pt>
                <c:pt idx="9">
                  <c:v>-5.7733990250476014E-3</c:v>
                </c:pt>
                <c:pt idx="10">
                  <c:v>-1.9481344137153439E-3</c:v>
                </c:pt>
                <c:pt idx="11">
                  <c:v>-1.8579898801794892E-3</c:v>
                </c:pt>
                <c:pt idx="12">
                  <c:v>9.6582068358828932E-4</c:v>
                </c:pt>
                <c:pt idx="13">
                  <c:v>-1.9371550269225893E-2</c:v>
                </c:pt>
                <c:pt idx="14">
                  <c:v>-3.7347738018324722E-3</c:v>
                </c:pt>
                <c:pt idx="15">
                  <c:v>5.7627804948178485E-3</c:v>
                </c:pt>
                <c:pt idx="16">
                  <c:v>4.8873048084404624E-3</c:v>
                </c:pt>
                <c:pt idx="17">
                  <c:v>-1.3048705704106767E-3</c:v>
                </c:pt>
                <c:pt idx="18">
                  <c:v>-5.7577558983813171E-3</c:v>
                </c:pt>
                <c:pt idx="19">
                  <c:v>-3.4802229365334961E-2</c:v>
                </c:pt>
                <c:pt idx="20">
                  <c:v>6.21845700040069E-3</c:v>
                </c:pt>
                <c:pt idx="21">
                  <c:v>-1.6532590874141218E-3</c:v>
                </c:pt>
                <c:pt idx="22">
                  <c:v>8.8578447016042089E-3</c:v>
                </c:pt>
                <c:pt idx="23">
                  <c:v>5.9066765137391064E-3</c:v>
                </c:pt>
                <c:pt idx="24">
                  <c:v>-3.0974131316839904E-3</c:v>
                </c:pt>
                <c:pt idx="25">
                  <c:v>-2.3235253596058658E-3</c:v>
                </c:pt>
                <c:pt idx="26">
                  <c:v>1.1750146744599621E-2</c:v>
                </c:pt>
                <c:pt idx="27">
                  <c:v>-5.1079739422441733E-3</c:v>
                </c:pt>
                <c:pt idx="28">
                  <c:v>2.0420765287289908E-2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0A-4AB8-92F3-CEA85C057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843408"/>
        <c:axId val="141643832"/>
      </c:barChart>
      <c:catAx>
        <c:axId val="113843408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numFmt formatCode="General" sourceLinked="0"/>
        <c:majorTickMark val="cross"/>
        <c:minorTickMark val="none"/>
        <c:tickLblPos val="low"/>
        <c:crossAx val="141643832"/>
        <c:crosses val="autoZero"/>
        <c:auto val="0"/>
        <c:lblAlgn val="ctr"/>
        <c:lblOffset val="100"/>
        <c:noMultiLvlLbl val="0"/>
      </c:catAx>
      <c:valAx>
        <c:axId val="141643832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1138434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900"/>
            </a:pPr>
            <a:r>
              <a:rPr lang="en-US" sz="900" b="1" i="0" baseline="0">
                <a:effectLst/>
              </a:rPr>
              <a:t>2018-19 FCS ADMINISTRATIVE COST PER FUNDABLE FTE AND % OVER COST ANALYSIS TOTAL EXPENDITURES EXCLUDING TRANSFERS</a:t>
            </a:r>
            <a:endParaRPr lang="en-US" sz="9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482272121635108"/>
          <c:y val="0.11550310007322807"/>
          <c:w val="0.63379031095165861"/>
          <c:h val="0.79341783411163003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'Chart Data'!$F$6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6B5-4A20-B733-364049AE903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6B5-4A20-B733-364049AE903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6B5-4A20-B733-364049AE90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Indian River State College</c:v>
                </c:pt>
                <c:pt idx="1">
                  <c:v>Pasco-Hernando State College</c:v>
                </c:pt>
                <c:pt idx="2">
                  <c:v>Tallahassee Community College</c:v>
                </c:pt>
                <c:pt idx="3">
                  <c:v>Palm Beach State College</c:v>
                </c:pt>
                <c:pt idx="4">
                  <c:v>Florida State College at Jacksonville</c:v>
                </c:pt>
                <c:pt idx="5">
                  <c:v>Santa Fe College</c:v>
                </c:pt>
                <c:pt idx="6">
                  <c:v>College of Central Florida</c:v>
                </c:pt>
                <c:pt idx="7">
                  <c:v>Valencia College</c:v>
                </c:pt>
                <c:pt idx="8">
                  <c:v>Hillsborough Community College</c:v>
                </c:pt>
                <c:pt idx="9">
                  <c:v>Broward College</c:v>
                </c:pt>
                <c:pt idx="10">
                  <c:v>FCS</c:v>
                </c:pt>
                <c:pt idx="11">
                  <c:v>Miami Dade College</c:v>
                </c:pt>
                <c:pt idx="12">
                  <c:v>Florida SouthWestern State College</c:v>
                </c:pt>
                <c:pt idx="13">
                  <c:v>Polk State College</c:v>
                </c:pt>
                <c:pt idx="14">
                  <c:v>Seminole State College of Florida</c:v>
                </c:pt>
                <c:pt idx="15">
                  <c:v>Daytona State College</c:v>
                </c:pt>
                <c:pt idx="16">
                  <c:v>Eastern Florida State College</c:v>
                </c:pt>
                <c:pt idx="17">
                  <c:v>North Florida Community College</c:v>
                </c:pt>
                <c:pt idx="18">
                  <c:v>St. Johns River State College</c:v>
                </c:pt>
                <c:pt idx="19">
                  <c:v>State College of Florida, Manatee-Sarasota</c:v>
                </c:pt>
                <c:pt idx="20">
                  <c:v>Pensacola State College</c:v>
                </c:pt>
                <c:pt idx="21">
                  <c:v>Lake-Sumter State College</c:v>
                </c:pt>
                <c:pt idx="22">
                  <c:v>Northwest Florida State College</c:v>
                </c:pt>
                <c:pt idx="23">
                  <c:v>Florida Gateway College</c:v>
                </c:pt>
                <c:pt idx="24">
                  <c:v>Gulf Coast State College</c:v>
                </c:pt>
                <c:pt idx="25">
                  <c:v>St. Petersburg College</c:v>
                </c:pt>
                <c:pt idx="26">
                  <c:v>Chipola College</c:v>
                </c:pt>
                <c:pt idx="27">
                  <c:v>South Florida State College</c:v>
                </c:pt>
                <c:pt idx="28">
                  <c:v>Florida Keys Community College</c:v>
                </c:pt>
              </c:strCache>
            </c:strRef>
          </c:cat>
          <c:val>
            <c:numRef>
              <c:f>'Chart Data'!$F$7:$F$35</c:f>
              <c:numCache>
                <c:formatCode>0.00%</c:formatCode>
                <c:ptCount val="29"/>
                <c:pt idx="0">
                  <c:v>4.6575210844637956E-2</c:v>
                </c:pt>
                <c:pt idx="1">
                  <c:v>5.4680908552837616E-2</c:v>
                </c:pt>
                <c:pt idx="2">
                  <c:v>5.3661008575098305E-2</c:v>
                </c:pt>
                <c:pt idx="3">
                  <c:v>5.8503708615376571E-2</c:v>
                </c:pt>
                <c:pt idx="4">
                  <c:v>4.4506279983323925E-2</c:v>
                </c:pt>
                <c:pt idx="5">
                  <c:v>6.1132771400913596E-2</c:v>
                </c:pt>
                <c:pt idx="6">
                  <c:v>6.0177942256491174E-2</c:v>
                </c:pt>
                <c:pt idx="7">
                  <c:v>7.5229453698101093E-2</c:v>
                </c:pt>
                <c:pt idx="8">
                  <c:v>8.5766584559180917E-2</c:v>
                </c:pt>
                <c:pt idx="9">
                  <c:v>7.9907287529062426E-2</c:v>
                </c:pt>
                <c:pt idx="10">
                  <c:v>8.0261128041040283E-2</c:v>
                </c:pt>
                <c:pt idx="11">
                  <c:v>8.1019750358254192E-2</c:v>
                </c:pt>
                <c:pt idx="12">
                  <c:v>8.9051027408924815E-2</c:v>
                </c:pt>
                <c:pt idx="13">
                  <c:v>8.0267149759406908E-2</c:v>
                </c:pt>
                <c:pt idx="14">
                  <c:v>0.10058148851517237</c:v>
                </c:pt>
                <c:pt idx="15">
                  <c:v>9.2117093381321472E-2</c:v>
                </c:pt>
                <c:pt idx="16">
                  <c:v>9.944339510899812E-2</c:v>
                </c:pt>
                <c:pt idx="17">
                  <c:v>6.3824209191523235E-2</c:v>
                </c:pt>
                <c:pt idx="18">
                  <c:v>9.9101709592489443E-2</c:v>
                </c:pt>
                <c:pt idx="19">
                  <c:v>0.10630709738865524</c:v>
                </c:pt>
                <c:pt idx="20">
                  <c:v>9.4461356592557458E-2</c:v>
                </c:pt>
                <c:pt idx="21">
                  <c:v>9.9932915184730201E-2</c:v>
                </c:pt>
                <c:pt idx="22">
                  <c:v>0.10311630651443425</c:v>
                </c:pt>
                <c:pt idx="23">
                  <c:v>0.10660585799731663</c:v>
                </c:pt>
                <c:pt idx="24">
                  <c:v>9.0135782651354426E-2</c:v>
                </c:pt>
                <c:pt idx="25">
                  <c:v>0.12639766846573369</c:v>
                </c:pt>
                <c:pt idx="26">
                  <c:v>5.822627693885396E-2</c:v>
                </c:pt>
                <c:pt idx="27">
                  <c:v>0.10670874586536527</c:v>
                </c:pt>
                <c:pt idx="28">
                  <c:v>0.10628488010761915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B5-4A20-B733-364049AE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4358928"/>
        <c:axId val="341479920"/>
      </c:barChart>
      <c:barChart>
        <c:barDir val="bar"/>
        <c:grouping val="clustered"/>
        <c:varyColors val="0"/>
        <c:ser>
          <c:idx val="1"/>
          <c:order val="0"/>
          <c:tx>
            <c:strRef>
              <c:f>'Chart Data'!$G$6</c:f>
              <c:strCache>
                <c:ptCount val="1"/>
                <c:pt idx="0">
                  <c:v>ADMINISTRATIVE COST PER FUNDABLE FTE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6B5-4A20-B733-364049AE9033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26B5-4A20-B733-364049AE9033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26B5-4A20-B733-364049AE903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6B5-4A20-B733-364049AE903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6B5-4A20-B733-364049AE90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Indian River State College</c:v>
                </c:pt>
                <c:pt idx="1">
                  <c:v>Pasco-Hernando State College</c:v>
                </c:pt>
                <c:pt idx="2">
                  <c:v>Tallahassee Community College</c:v>
                </c:pt>
                <c:pt idx="3">
                  <c:v>Palm Beach State College</c:v>
                </c:pt>
                <c:pt idx="4">
                  <c:v>Florida State College at Jacksonville</c:v>
                </c:pt>
                <c:pt idx="5">
                  <c:v>Santa Fe College</c:v>
                </c:pt>
                <c:pt idx="6">
                  <c:v>College of Central Florida</c:v>
                </c:pt>
                <c:pt idx="7">
                  <c:v>Valencia College</c:v>
                </c:pt>
                <c:pt idx="8">
                  <c:v>Hillsborough Community College</c:v>
                </c:pt>
                <c:pt idx="9">
                  <c:v>Broward College</c:v>
                </c:pt>
                <c:pt idx="10">
                  <c:v>FCS</c:v>
                </c:pt>
                <c:pt idx="11">
                  <c:v>Miami Dade College</c:v>
                </c:pt>
                <c:pt idx="12">
                  <c:v>Florida SouthWestern State College</c:v>
                </c:pt>
                <c:pt idx="13">
                  <c:v>Polk State College</c:v>
                </c:pt>
                <c:pt idx="14">
                  <c:v>Seminole State College of Florida</c:v>
                </c:pt>
                <c:pt idx="15">
                  <c:v>Daytona State College</c:v>
                </c:pt>
                <c:pt idx="16">
                  <c:v>Eastern Florida State College</c:v>
                </c:pt>
                <c:pt idx="17">
                  <c:v>North Florida Community College</c:v>
                </c:pt>
                <c:pt idx="18">
                  <c:v>St. Johns River State College</c:v>
                </c:pt>
                <c:pt idx="19">
                  <c:v>State College of Florida, Manatee-Sarasota</c:v>
                </c:pt>
                <c:pt idx="20">
                  <c:v>Pensacola State College</c:v>
                </c:pt>
                <c:pt idx="21">
                  <c:v>Lake-Sumter State College</c:v>
                </c:pt>
                <c:pt idx="22">
                  <c:v>Northwest Florida State College</c:v>
                </c:pt>
                <c:pt idx="23">
                  <c:v>Florida Gateway College</c:v>
                </c:pt>
                <c:pt idx="24">
                  <c:v>Gulf Coast State College</c:v>
                </c:pt>
                <c:pt idx="25">
                  <c:v>St. Petersburg College</c:v>
                </c:pt>
                <c:pt idx="26">
                  <c:v>Chipola College</c:v>
                </c:pt>
                <c:pt idx="27">
                  <c:v>South Florida State College</c:v>
                </c:pt>
                <c:pt idx="28">
                  <c:v>Florida Keys Community College</c:v>
                </c:pt>
              </c:strCache>
            </c:strRef>
          </c:cat>
          <c:val>
            <c:numRef>
              <c:f>'Chart Data'!$G$7:$G$35</c:f>
              <c:numCache>
                <c:formatCode>_("$"* #,##0_);_("$"* \(#,##0\);_("$"* "-"??_);_(@_)</c:formatCode>
                <c:ptCount val="29"/>
                <c:pt idx="0">
                  <c:v>309.24372037729358</c:v>
                </c:pt>
                <c:pt idx="1">
                  <c:v>346.89161835716925</c:v>
                </c:pt>
                <c:pt idx="2">
                  <c:v>350.55674333046949</c:v>
                </c:pt>
                <c:pt idx="3">
                  <c:v>356.50505854069456</c:v>
                </c:pt>
                <c:pt idx="4">
                  <c:v>360.45632574122152</c:v>
                </c:pt>
                <c:pt idx="5">
                  <c:v>445.42847450899023</c:v>
                </c:pt>
                <c:pt idx="6">
                  <c:v>457.52611957704863</c:v>
                </c:pt>
                <c:pt idx="7">
                  <c:v>469.18140956612172</c:v>
                </c:pt>
                <c:pt idx="8">
                  <c:v>500.64300923957921</c:v>
                </c:pt>
                <c:pt idx="9">
                  <c:v>500.65121105068306</c:v>
                </c:pt>
                <c:pt idx="10">
                  <c:v>555.04180736703825</c:v>
                </c:pt>
                <c:pt idx="11">
                  <c:v>559.44183557645533</c:v>
                </c:pt>
                <c:pt idx="12">
                  <c:v>566.39581121687036</c:v>
                </c:pt>
                <c:pt idx="13">
                  <c:v>629.24212613921941</c:v>
                </c:pt>
                <c:pt idx="14">
                  <c:v>650.8595173470419</c:v>
                </c:pt>
                <c:pt idx="15">
                  <c:v>652.36920496145774</c:v>
                </c:pt>
                <c:pt idx="16">
                  <c:v>680.12680800845465</c:v>
                </c:pt>
                <c:pt idx="17">
                  <c:v>697.98440453686203</c:v>
                </c:pt>
                <c:pt idx="18">
                  <c:v>711.69760301584188</c:v>
                </c:pt>
                <c:pt idx="19">
                  <c:v>713.46926748256976</c:v>
                </c:pt>
                <c:pt idx="20">
                  <c:v>718.21314136125648</c:v>
                </c:pt>
                <c:pt idx="21">
                  <c:v>725.32754853995505</c:v>
                </c:pt>
                <c:pt idx="22">
                  <c:v>891.75400464921915</c:v>
                </c:pt>
                <c:pt idx="23">
                  <c:v>910.19368865697618</c:v>
                </c:pt>
                <c:pt idx="24">
                  <c:v>931.65414928282109</c:v>
                </c:pt>
                <c:pt idx="25">
                  <c:v>933.80219879469496</c:v>
                </c:pt>
                <c:pt idx="26">
                  <c:v>1012.4338803743389</c:v>
                </c:pt>
                <c:pt idx="27">
                  <c:v>1081.9468097667943</c:v>
                </c:pt>
                <c:pt idx="28">
                  <c:v>1607.1701030927834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B5-4A20-B733-364049AE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40468520"/>
        <c:axId val="340404232"/>
      </c:barChart>
      <c:catAx>
        <c:axId val="114358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41479920"/>
        <c:crosses val="autoZero"/>
        <c:auto val="1"/>
        <c:lblAlgn val="ctr"/>
        <c:lblOffset val="100"/>
        <c:noMultiLvlLbl val="0"/>
      </c:catAx>
      <c:valAx>
        <c:axId val="341479920"/>
        <c:scaling>
          <c:orientation val="minMax"/>
          <c:max val="0.24000000000000002"/>
          <c:min val="0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114358928"/>
        <c:crosses val="autoZero"/>
        <c:crossBetween val="between"/>
      </c:valAx>
      <c:valAx>
        <c:axId val="340404232"/>
        <c:scaling>
          <c:orientation val="minMax"/>
          <c:max val="4200"/>
          <c:min val="0"/>
        </c:scaling>
        <c:delete val="0"/>
        <c:axPos val="t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340468520"/>
        <c:crosses val="max"/>
        <c:crossBetween val="between"/>
      </c:valAx>
      <c:catAx>
        <c:axId val="340468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040423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2018-19 FCS % OF INSTITUTIONAL SUPPORT EXCLUDED FROM ADMINISTRATIVE COST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Data'!$C$6</c:f>
              <c:strCache>
                <c:ptCount val="1"/>
                <c:pt idx="0">
                  <c:v>% OF INSTITUTIONAL SUPPORT EXCLUDED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5A-4F47-8A66-869DD67B700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5A-4F47-8A66-869DD67B7008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F45A-4F47-8A66-869DD67B700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45A-4F47-8A66-869DD67B700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45A-4F47-8A66-869DD67B700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45A-4F47-8A66-869DD67B700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45A-4F47-8A66-869DD67B700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Data'!$B$7:$B$35</c:f>
              <c:strCache>
                <c:ptCount val="29"/>
                <c:pt idx="0">
                  <c:v>St. Petersburg College</c:v>
                </c:pt>
                <c:pt idx="1">
                  <c:v>Eastern Florida State College</c:v>
                </c:pt>
                <c:pt idx="2">
                  <c:v>South Florida State College</c:v>
                </c:pt>
                <c:pt idx="3">
                  <c:v>Indian River State College</c:v>
                </c:pt>
                <c:pt idx="4">
                  <c:v>Daytona State College</c:v>
                </c:pt>
                <c:pt idx="5">
                  <c:v>Florida SouthWestern State College</c:v>
                </c:pt>
                <c:pt idx="6">
                  <c:v>Seminole State College of Florida</c:v>
                </c:pt>
                <c:pt idx="7">
                  <c:v>Palm Beach State College</c:v>
                </c:pt>
                <c:pt idx="8">
                  <c:v>Hillsborough Community College</c:v>
                </c:pt>
                <c:pt idx="9">
                  <c:v>Florida Gateway College</c:v>
                </c:pt>
                <c:pt idx="10">
                  <c:v>Valencia College</c:v>
                </c:pt>
                <c:pt idx="11">
                  <c:v>FCS</c:v>
                </c:pt>
                <c:pt idx="12">
                  <c:v>St. Johns River State College</c:v>
                </c:pt>
                <c:pt idx="13">
                  <c:v>Broward College</c:v>
                </c:pt>
                <c:pt idx="14">
                  <c:v>Lake-Sumter State College</c:v>
                </c:pt>
                <c:pt idx="15">
                  <c:v>Miami Dade College</c:v>
                </c:pt>
                <c:pt idx="16">
                  <c:v>Polk State College</c:v>
                </c:pt>
                <c:pt idx="17">
                  <c:v>Gulf Coast State College</c:v>
                </c:pt>
                <c:pt idx="18">
                  <c:v>Florida Keys Community College</c:v>
                </c:pt>
                <c:pt idx="19">
                  <c:v>State College of Florida, Manatee-Sarasota</c:v>
                </c:pt>
                <c:pt idx="20">
                  <c:v>Northwest Florida State College</c:v>
                </c:pt>
                <c:pt idx="21">
                  <c:v>Pensacola State College</c:v>
                </c:pt>
                <c:pt idx="22">
                  <c:v>Chipola College</c:v>
                </c:pt>
                <c:pt idx="23">
                  <c:v>Pasco-Hernando State College</c:v>
                </c:pt>
                <c:pt idx="24">
                  <c:v>Santa Fe College</c:v>
                </c:pt>
                <c:pt idx="25">
                  <c:v>College of Central Florida</c:v>
                </c:pt>
                <c:pt idx="26">
                  <c:v>North Florida Community College</c:v>
                </c:pt>
                <c:pt idx="27">
                  <c:v>Florida State College at Jacksonville</c:v>
                </c:pt>
                <c:pt idx="28">
                  <c:v>Tallahassee Community College</c:v>
                </c:pt>
              </c:strCache>
            </c:strRef>
          </c:cat>
          <c:val>
            <c:numRef>
              <c:f>'Chart Data'!$C$7:$C$35</c:f>
              <c:numCache>
                <c:formatCode>0.00%</c:formatCode>
                <c:ptCount val="29"/>
                <c:pt idx="0">
                  <c:v>0.19682114975168125</c:v>
                </c:pt>
                <c:pt idx="1">
                  <c:v>0.40615028526066288</c:v>
                </c:pt>
                <c:pt idx="2">
                  <c:v>0.44054802349696992</c:v>
                </c:pt>
                <c:pt idx="3">
                  <c:v>0.45517411939233593</c:v>
                </c:pt>
                <c:pt idx="4">
                  <c:v>0.46780545333149159</c:v>
                </c:pt>
                <c:pt idx="5">
                  <c:v>0.47102682559431508</c:v>
                </c:pt>
                <c:pt idx="6">
                  <c:v>0.4916957520769632</c:v>
                </c:pt>
                <c:pt idx="7">
                  <c:v>0.52031400121145011</c:v>
                </c:pt>
                <c:pt idx="8">
                  <c:v>0.52811364250683657</c:v>
                </c:pt>
                <c:pt idx="9">
                  <c:v>0.53168261824057439</c:v>
                </c:pt>
                <c:pt idx="10">
                  <c:v>0.54353215279521516</c:v>
                </c:pt>
                <c:pt idx="11">
                  <c:v>0.55748878459704576</c:v>
                </c:pt>
                <c:pt idx="12">
                  <c:v>0.56741594470296031</c:v>
                </c:pt>
                <c:pt idx="13">
                  <c:v>0.57214188290601209</c:v>
                </c:pt>
                <c:pt idx="14">
                  <c:v>0.58547223177689478</c:v>
                </c:pt>
                <c:pt idx="15">
                  <c:v>0.58641385913270172</c:v>
                </c:pt>
                <c:pt idx="16">
                  <c:v>0.58657883760033491</c:v>
                </c:pt>
                <c:pt idx="17">
                  <c:v>0.58762284212121174</c:v>
                </c:pt>
                <c:pt idx="18">
                  <c:v>0.5915897751256175</c:v>
                </c:pt>
                <c:pt idx="19">
                  <c:v>0.60385131611591414</c:v>
                </c:pt>
                <c:pt idx="20">
                  <c:v>0.60654830379104052</c:v>
                </c:pt>
                <c:pt idx="21">
                  <c:v>0.60805769539053933</c:v>
                </c:pt>
                <c:pt idx="22">
                  <c:v>0.61343907904906536</c:v>
                </c:pt>
                <c:pt idx="23">
                  <c:v>0.67006313400913509</c:v>
                </c:pt>
                <c:pt idx="24">
                  <c:v>0.67921381632236122</c:v>
                </c:pt>
                <c:pt idx="25">
                  <c:v>0.68444564763363269</c:v>
                </c:pt>
                <c:pt idx="26">
                  <c:v>0.71483421987044604</c:v>
                </c:pt>
                <c:pt idx="27">
                  <c:v>0.7435881089314218</c:v>
                </c:pt>
                <c:pt idx="28">
                  <c:v>0.75497495739256681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5A-4F47-8A66-869DD67B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420064"/>
        <c:axId val="340420448"/>
      </c:barChart>
      <c:catAx>
        <c:axId val="3404200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40420448"/>
        <c:crosses val="autoZero"/>
        <c:auto val="1"/>
        <c:lblAlgn val="ctr"/>
        <c:lblOffset val="100"/>
        <c:noMultiLvlLbl val="0"/>
      </c:catAx>
      <c:valAx>
        <c:axId val="34042044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81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.00%" sourceLinked="1"/>
        <c:majorTickMark val="out"/>
        <c:minorTickMark val="none"/>
        <c:tickLblPos val="nextTo"/>
        <c:crossAx val="340420064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FHmzcrdox8rJEyK7V3AN6ogSTOy5SCBsKp793Wz1ZlBeaZkCADx8P9BVIHS54fJmo7KuBFKg1tYfB8gQ1X+FeQ==" saltValue="v29DNkRi+aaPTc1I9MX3ig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X7+/vuBISpN3QO6ydYV9ye6F25reutetcBAg7BBaJBSVkZFcUCw+UUJjFOgq/D8dQ1BMVfkZU8s/PYtZrPbzxA==" saltValue="egdLfeu4lDwxoTN4CD7PGA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csLwcrcZ7tcFZOyTDC9mGPDD3pMdemIZQ1hrJuTFm4k2o1a/n3pOlgWWhew2DgoJmU9v43BzrbYRwaAFYV/2Sw==" saltValue="Y/Qk4jOb8ypGhhBMRYeirw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Percent of Administrative Cost over Cost Analysis Total Expenses excluding transfers." title="Admin Cost percent over Cost Analysis Total Expens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0.90526</cdr:x>
      <cdr:y>0.83677</cdr:y>
    </cdr:from>
    <cdr:to>
      <cdr:x>0.97391</cdr:x>
      <cdr:y>0.88398</cdr:y>
    </cdr:to>
    <cdr:sp macro="" textlink="'Summary Analytics'!$E$39">
      <cdr:nvSpPr>
        <cdr:cNvPr id="3" name="TextBox 1"/>
        <cdr:cNvSpPr txBox="1"/>
      </cdr:nvSpPr>
      <cdr:spPr>
        <a:xfrm xmlns:a="http://schemas.openxmlformats.org/drawingml/2006/main">
          <a:off x="7823921" y="5259076"/>
          <a:ext cx="593326" cy="296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B236F5A-2A2A-44E0-8633-034C67B3C35F}" type="TxLink">
            <a:rPr lang="en-US" sz="1100"/>
            <a:pPr/>
            <a:t>8.19%</a:t>
          </a:fld>
          <a:endParaRPr lang="en-US" sz="1100"/>
        </a:p>
      </cdr:txBody>
    </cdr:sp>
  </cdr:relSizeAnchor>
  <cdr:relSizeAnchor xmlns:cdr="http://schemas.openxmlformats.org/drawingml/2006/chartDrawing">
    <cdr:from>
      <cdr:x>0.85817</cdr:x>
      <cdr:y>0.8374</cdr:y>
    </cdr:from>
    <cdr:to>
      <cdr:x>0.92051</cdr:x>
      <cdr:y>0.88336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7416933" y="5263035"/>
          <a:ext cx="538790" cy="288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This chart shows the FCS Admin Cost Per Fundable FTE and % Over COst Analysis Total Expenditures" title="FCS Admin Cost Per FT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0.81807</cdr:y>
    </cdr:from>
    <cdr:to>
      <cdr:x>0.9334</cdr:x>
      <cdr:y>0.86553</cdr:y>
    </cdr:to>
    <cdr:sp macro="" textlink="'Summary Analytics'!$G$39">
      <cdr:nvSpPr>
        <cdr:cNvPr id="2" name="TextBox 1"/>
        <cdr:cNvSpPr txBox="1"/>
      </cdr:nvSpPr>
      <cdr:spPr>
        <a:xfrm xmlns:a="http://schemas.openxmlformats.org/drawingml/2006/main">
          <a:off x="7496091" y="5146702"/>
          <a:ext cx="595096" cy="298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E6EEE655-5218-4113-A5AB-5B7506E82EEA}" type="TxLink">
            <a:rPr lang="en-US" sz="1050"/>
            <a:pPr/>
            <a:t> $1,298 </a:t>
          </a:fld>
          <a:endParaRPr lang="en-US" sz="1050"/>
        </a:p>
      </cdr:txBody>
    </cdr:sp>
  </cdr:relSizeAnchor>
  <cdr:relSizeAnchor xmlns:cdr="http://schemas.openxmlformats.org/drawingml/2006/chartDrawing">
    <cdr:from>
      <cdr:x>0.82198</cdr:x>
      <cdr:y>0.81768</cdr:y>
    </cdr:from>
    <cdr:to>
      <cdr:x>0.88432</cdr:x>
      <cdr:y>0.86364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25367" y="5144259"/>
          <a:ext cx="540398" cy="289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This chart shows the percent of institutional support excluded from the administrative cost total." title="% of Institutional Support Excluded from Total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0.86916</cdr:x>
      <cdr:y>0.8709</cdr:y>
    </cdr:from>
    <cdr:to>
      <cdr:x>0.93781</cdr:x>
      <cdr:y>0.91808</cdr:y>
    </cdr:to>
    <cdr:sp macro="" textlink="'Summary Analytics'!$D$39">
      <cdr:nvSpPr>
        <cdr:cNvPr id="2" name="TextBox 1"/>
        <cdr:cNvSpPr txBox="1"/>
      </cdr:nvSpPr>
      <cdr:spPr>
        <a:xfrm xmlns:a="http://schemas.openxmlformats.org/drawingml/2006/main">
          <a:off x="7511945" y="5473553"/>
          <a:ext cx="593326" cy="2965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C299607C-994C-450F-803D-075989BB46FF}" type="TxLink">
            <a:rPr lang="en-US" sz="1100"/>
            <a:pPr/>
            <a:t>55.82%</a:t>
          </a:fld>
          <a:endParaRPr lang="en-US" sz="1100"/>
        </a:p>
      </cdr:txBody>
    </cdr:sp>
  </cdr:relSizeAnchor>
  <cdr:relSizeAnchor xmlns:cdr="http://schemas.openxmlformats.org/drawingml/2006/chartDrawing">
    <cdr:from>
      <cdr:x>0.8194</cdr:x>
      <cdr:y>0.86966</cdr:y>
    </cdr:from>
    <cdr:to>
      <cdr:x>0.88175</cdr:x>
      <cdr:y>0.9156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085800" y="5465800"/>
          <a:ext cx="539122" cy="288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astern%20Florida\Original\1%20Eastern%20Florida%202012-13%20CA2%2010-3-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Hillsborough\Original\10%20Hillsborough%202012-13%20CA2%2012-6-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Indian%20River\Original\11%20Indian%20River%202012-13%20CA2%209-9-13%20F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Gateway\Original\12%20Florida%20Gateway%202012-13%2010-3-13%20232P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Lake%20Sumter\Original\13%20Lake-Sumter%202012-13%20CA2%209-12-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Work/Reports%20&amp;%20Surveys/Cost%20Analysis/Cost%20Analysis%20-%202013-2014/Received%20from%20Colleges/SCF-Manatee/14%20SCF%20Manatee%20Sarasota%202013-14%20CA2%20(rev)%2010-30-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Miami%20Dade\Original\15%20Miami%20Dade%202012-13%20CA2%209-9-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Northwest%20Florida\NWFSC%202012-13%20CA2%2010212013%20330pm%20SRS%2011-21-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Palm%20Beach/18%20Palm%20Beach%202014-15%20CA2%20(2)%20with%20CWE%20corrected%201117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asco-Hernando\Original\FINAL%20PHCC%2019%20Pasco-Hernando%202012-13%20CA2%2010-1-13%20SR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ensacola\Original\Copy%20of%20cost%20analysis%20report%2012-13%20Pensacola%20State%20and%20Admin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Broward\Original\2%20Broward%202012-13%20CA2%209-9-13%20after%20Assignment%20and%20Workday%20Transfer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olk\Original\21%20Polk%202012-13%20CA2%209-9-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St.%20Johns%20River/22%20St%20%20Johns%20River%202014-15%20CA2%20with%20CWE%20corrected%2011231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t%20Petersburg\Original\23%20St%20Petersburg%202012-13%20CA2%20SRS%2010-16-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anta%20Fe\Original\24%20Santa%20Fe%202012-13%20CA2%20SRS%2010-7-1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eminole\Original\25%20Seminole%202012-13%20CA2%209-9-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outh%20Florida\26%20South%20Florida%202012-13%20CA2%209-9-13%20SRS%209-17-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Work/Reports%20&amp;%20Surveys/Cost%20Analysis/Cost%20Analysis%20-%202013-2014/Received%20from%20Colleges/Tallahassee/Final%2027%20Tallahassee%202013-14%20CA2%20(101314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Valencia\Original\28%20Valencia%202012-13%20CA2%209-9-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Central%20Florida/3%20Central%20FL%202014-15%20CA2%2010-21-15%20with%20CWE%20corrected%20SRF%201022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Chipola\Original\Chipola%202012-13%20CA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Daytona\Original\Daytona%20SC%20CA2%20Report%202012-13%2010-18-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dison\Original\Edison%20State%20College%20FY13%20Cost%20Analysis%20Revised%2012.2.13%20SRS%2012-2-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SC%20Jax\Original\FSC%20Jacksonville%202012-13%20CA2%209-9-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Keys\Original\Florida%20Keys%202012-13%20CA2%2010-10-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Gulf%20Coast\Original\Gulf%20Coast%202012-13%20CA2%209-9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8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0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4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zoomScaleNormal="100" zoomScaleSheetLayoutView="80" workbookViewId="0"/>
  </sheetViews>
  <sheetFormatPr defaultRowHeight="15" x14ac:dyDescent="0.2"/>
  <cols>
    <col min="1" max="1" width="9.140625" style="32"/>
    <col min="2" max="2" width="45.140625" style="32" customWidth="1"/>
    <col min="3" max="3" width="18.42578125" style="32" customWidth="1"/>
    <col min="4" max="4" width="20.7109375" style="32" customWidth="1"/>
    <col min="5" max="5" width="19.85546875" style="32" customWidth="1"/>
    <col min="6" max="6" width="13.28515625" style="32" customWidth="1"/>
    <col min="7" max="8" width="16.85546875" style="32" customWidth="1"/>
    <col min="9" max="9" width="19.140625" style="32" customWidth="1"/>
    <col min="10" max="10" width="11.140625" style="32" customWidth="1"/>
    <col min="11" max="12" width="9.140625" style="32"/>
    <col min="13" max="13" width="17.5703125" style="32" bestFit="1" customWidth="1"/>
    <col min="14" max="16" width="9.140625" style="32"/>
    <col min="17" max="17" width="12.140625" style="32" bestFit="1" customWidth="1"/>
    <col min="18" max="18" width="9.140625" style="32"/>
    <col min="19" max="19" width="17.5703125" style="32" bestFit="1" customWidth="1"/>
    <col min="20" max="20" width="9.7109375" style="32" bestFit="1" customWidth="1"/>
    <col min="21" max="21" width="9.140625" style="32"/>
    <col min="22" max="22" width="10.28515625" style="32" bestFit="1" customWidth="1"/>
    <col min="23" max="23" width="11" style="32" bestFit="1" customWidth="1"/>
    <col min="24" max="16384" width="9.140625" style="32"/>
  </cols>
  <sheetData>
    <row r="1" spans="1:23" ht="15.75" x14ac:dyDescent="0.25">
      <c r="B1" s="148" t="s">
        <v>174</v>
      </c>
      <c r="C1" s="152"/>
      <c r="D1" s="152"/>
      <c r="E1" s="152"/>
      <c r="F1" s="152"/>
      <c r="G1" s="152"/>
      <c r="H1" s="77"/>
      <c r="I1" s="73"/>
    </row>
    <row r="2" spans="1:23" ht="15.75" x14ac:dyDescent="0.25">
      <c r="B2" s="149" t="s">
        <v>291</v>
      </c>
      <c r="C2" s="147"/>
      <c r="D2" s="147"/>
      <c r="E2" s="147"/>
      <c r="F2" s="147"/>
      <c r="G2" s="147"/>
      <c r="H2" s="77"/>
      <c r="I2" s="73"/>
    </row>
    <row r="3" spans="1:23" ht="15.75" x14ac:dyDescent="0.25">
      <c r="B3" s="146" t="s">
        <v>180</v>
      </c>
      <c r="C3" s="147"/>
      <c r="D3" s="147"/>
      <c r="E3" s="147"/>
      <c r="F3" s="147"/>
      <c r="G3" s="147"/>
      <c r="H3" s="77"/>
      <c r="I3" s="73"/>
    </row>
    <row r="4" spans="1:23" ht="16.5" thickBot="1" x14ac:dyDescent="0.3">
      <c r="B4" s="33"/>
      <c r="C4" s="33"/>
      <c r="D4" s="33"/>
      <c r="E4" s="33"/>
      <c r="F4" s="33"/>
      <c r="H4" s="77"/>
    </row>
    <row r="5" spans="1:23" ht="15.75" x14ac:dyDescent="0.25">
      <c r="B5" s="34"/>
      <c r="C5" s="34"/>
      <c r="D5" s="34"/>
      <c r="E5" s="34"/>
      <c r="F5" s="34"/>
      <c r="H5" s="77"/>
      <c r="I5" s="104" t="s">
        <v>204</v>
      </c>
      <c r="J5" s="105"/>
    </row>
    <row r="6" spans="1:23" ht="102" x14ac:dyDescent="0.25">
      <c r="B6" s="35" t="s">
        <v>175</v>
      </c>
      <c r="C6" s="72" t="s">
        <v>195</v>
      </c>
      <c r="D6" s="36" t="s">
        <v>178</v>
      </c>
      <c r="E6" s="72" t="s">
        <v>193</v>
      </c>
      <c r="F6" s="36" t="s">
        <v>352</v>
      </c>
      <c r="G6" s="36" t="s">
        <v>194</v>
      </c>
      <c r="H6" s="77"/>
      <c r="I6" s="106" t="s">
        <v>351</v>
      </c>
      <c r="J6" s="107" t="s">
        <v>205</v>
      </c>
    </row>
    <row r="7" spans="1:23" ht="15.75" x14ac:dyDescent="0.25">
      <c r="A7" s="32">
        <v>1</v>
      </c>
      <c r="B7" s="37" t="s">
        <v>196</v>
      </c>
      <c r="C7" s="75">
        <v>7342376.9685360733</v>
      </c>
      <c r="D7" s="67">
        <v>0.40615028526066288</v>
      </c>
      <c r="E7" s="67">
        <v>9.944339510899812E-2</v>
      </c>
      <c r="F7" s="69">
        <v>10795.6</v>
      </c>
      <c r="G7" s="70">
        <v>680.12680800845465</v>
      </c>
      <c r="H7" s="77"/>
      <c r="I7" s="108">
        <v>9.322493810859743E-2</v>
      </c>
      <c r="J7" s="109">
        <v>6.21845700040069E-3</v>
      </c>
      <c r="M7" s="137"/>
      <c r="N7" s="59"/>
      <c r="O7" s="59"/>
      <c r="P7" s="138"/>
      <c r="Q7" s="139"/>
      <c r="S7" s="139"/>
      <c r="T7" s="59"/>
      <c r="U7" s="59"/>
      <c r="V7" s="140"/>
      <c r="W7" s="139"/>
    </row>
    <row r="8" spans="1:23" ht="15.75" x14ac:dyDescent="0.25">
      <c r="A8" s="32">
        <v>2</v>
      </c>
      <c r="B8" s="37" t="s">
        <v>148</v>
      </c>
      <c r="C8" s="75">
        <v>14185902</v>
      </c>
      <c r="D8" s="67">
        <v>0.57214188290601209</v>
      </c>
      <c r="E8" s="67">
        <v>7.9907287529062426E-2</v>
      </c>
      <c r="F8" s="69">
        <v>28334.9</v>
      </c>
      <c r="G8" s="70">
        <v>500.65121105068306</v>
      </c>
      <c r="H8" s="77"/>
      <c r="I8" s="108">
        <v>8.185542194277777E-2</v>
      </c>
      <c r="J8" s="109">
        <v>-1.9481344137153439E-3</v>
      </c>
      <c r="M8" s="137"/>
      <c r="N8" s="59"/>
      <c r="O8" s="59"/>
      <c r="P8" s="138"/>
      <c r="Q8" s="139"/>
      <c r="S8" s="139"/>
      <c r="T8" s="59"/>
      <c r="U8" s="59"/>
      <c r="V8" s="140"/>
      <c r="W8" s="139"/>
    </row>
    <row r="9" spans="1:23" ht="15.75" x14ac:dyDescent="0.25">
      <c r="A9" s="32">
        <v>3</v>
      </c>
      <c r="B9" s="37" t="s">
        <v>149</v>
      </c>
      <c r="C9" s="75">
        <v>2353880.38</v>
      </c>
      <c r="D9" s="67">
        <v>0.68444564763363269</v>
      </c>
      <c r="E9" s="67">
        <v>6.0177942256491174E-2</v>
      </c>
      <c r="F9" s="69">
        <v>5144.8</v>
      </c>
      <c r="G9" s="70">
        <v>457.52611957704863</v>
      </c>
      <c r="H9" s="77"/>
      <c r="I9" s="108">
        <v>6.1777968640149269E-2</v>
      </c>
      <c r="J9" s="109">
        <v>-1.6000263836580958E-3</v>
      </c>
      <c r="M9" s="137"/>
      <c r="N9" s="59"/>
      <c r="O9" s="59"/>
      <c r="P9" s="138"/>
      <c r="Q9" s="139"/>
      <c r="S9" s="139"/>
      <c r="T9" s="59"/>
      <c r="U9" s="59"/>
      <c r="V9" s="140"/>
      <c r="W9" s="139"/>
    </row>
    <row r="10" spans="1:23" ht="15.75" x14ac:dyDescent="0.25">
      <c r="A10" s="32">
        <v>4</v>
      </c>
      <c r="B10" s="37" t="s">
        <v>150</v>
      </c>
      <c r="C10" s="75">
        <v>1492935</v>
      </c>
      <c r="D10" s="67">
        <v>0.61343907904906536</v>
      </c>
      <c r="E10" s="67">
        <v>5.822627693885396E-2</v>
      </c>
      <c r="F10" s="69">
        <v>1474.6</v>
      </c>
      <c r="G10" s="70">
        <v>1012.4338803743389</v>
      </c>
      <c r="H10" s="77"/>
      <c r="I10" s="108">
        <v>0.10441443705132981</v>
      </c>
      <c r="J10" s="109">
        <v>-4.6188160112475854E-2</v>
      </c>
      <c r="M10" s="137"/>
      <c r="N10" s="59"/>
      <c r="O10" s="59"/>
      <c r="P10" s="138"/>
      <c r="Q10" s="139"/>
      <c r="S10" s="139"/>
      <c r="T10" s="59"/>
      <c r="U10" s="59"/>
      <c r="V10" s="140"/>
      <c r="W10" s="139"/>
    </row>
    <row r="11" spans="1:23" ht="15.75" x14ac:dyDescent="0.25">
      <c r="A11" s="32">
        <v>5</v>
      </c>
      <c r="B11" s="37" t="s">
        <v>151</v>
      </c>
      <c r="C11" s="75">
        <v>7252845.1099999994</v>
      </c>
      <c r="D11" s="67">
        <v>0.46780545333149159</v>
      </c>
      <c r="E11" s="67">
        <v>9.2117093381321472E-2</v>
      </c>
      <c r="F11" s="69">
        <v>11117.7</v>
      </c>
      <c r="G11" s="70">
        <v>652.36920496145774</v>
      </c>
      <c r="H11" s="77"/>
      <c r="I11" s="108">
        <v>9.3421963951732148E-2</v>
      </c>
      <c r="J11" s="109">
        <v>-1.3048705704106767E-3</v>
      </c>
      <c r="M11" s="137"/>
      <c r="N11" s="59"/>
      <c r="O11" s="59"/>
      <c r="P11" s="138"/>
      <c r="Q11" s="139"/>
      <c r="S11" s="139"/>
      <c r="T11" s="59"/>
      <c r="U11" s="59"/>
      <c r="V11" s="140"/>
      <c r="W11" s="139"/>
    </row>
    <row r="12" spans="1:23" ht="15.75" x14ac:dyDescent="0.25">
      <c r="A12" s="32">
        <v>6</v>
      </c>
      <c r="B12" s="37" t="s">
        <v>207</v>
      </c>
      <c r="C12" s="75">
        <v>6295716</v>
      </c>
      <c r="D12" s="67">
        <v>0.47102682559431508</v>
      </c>
      <c r="E12" s="67">
        <v>8.9051027408924815E-2</v>
      </c>
      <c r="F12" s="69">
        <v>11115.4</v>
      </c>
      <c r="G12" s="70">
        <v>566.39581121687036</v>
      </c>
      <c r="H12" s="77"/>
      <c r="I12" s="108">
        <v>8.3288246914106967E-2</v>
      </c>
      <c r="J12" s="109">
        <v>5.7627804948178485E-3</v>
      </c>
      <c r="M12" s="137"/>
      <c r="N12" s="59"/>
      <c r="O12" s="59"/>
      <c r="P12" s="138"/>
      <c r="Q12" s="139"/>
      <c r="S12" s="139"/>
      <c r="T12" s="59"/>
      <c r="U12" s="59"/>
      <c r="V12" s="140"/>
      <c r="W12" s="139"/>
    </row>
    <row r="13" spans="1:23" ht="15.75" x14ac:dyDescent="0.25">
      <c r="A13" s="32">
        <v>7</v>
      </c>
      <c r="B13" s="37" t="s">
        <v>152</v>
      </c>
      <c r="C13" s="75">
        <v>6094559.5099999998</v>
      </c>
      <c r="D13" s="67">
        <v>0.7435881089314218</v>
      </c>
      <c r="E13" s="67">
        <v>4.4506279983323925E-2</v>
      </c>
      <c r="F13" s="69">
        <v>16907.900000000001</v>
      </c>
      <c r="G13" s="70">
        <v>360.45632574122152</v>
      </c>
      <c r="H13" s="77"/>
      <c r="I13" s="108">
        <v>5.1017755074802121E-2</v>
      </c>
      <c r="J13" s="109">
        <v>-6.5114750914781958E-3</v>
      </c>
      <c r="M13" s="137"/>
      <c r="N13" s="59"/>
      <c r="O13" s="59"/>
      <c r="P13" s="138"/>
      <c r="Q13" s="139"/>
      <c r="S13" s="139"/>
      <c r="T13" s="59"/>
      <c r="U13" s="59"/>
      <c r="V13" s="140"/>
      <c r="W13" s="139"/>
    </row>
    <row r="14" spans="1:23" ht="15.75" x14ac:dyDescent="0.25">
      <c r="A14" s="32">
        <v>8</v>
      </c>
      <c r="B14" s="37" t="s">
        <v>153</v>
      </c>
      <c r="C14" s="75">
        <v>1138037.1499999999</v>
      </c>
      <c r="D14" s="67">
        <v>0.5915897751256175</v>
      </c>
      <c r="E14" s="67">
        <v>0.10628488010761915</v>
      </c>
      <c r="F14" s="69">
        <v>708.1</v>
      </c>
      <c r="G14" s="70">
        <v>1607.1701030927834</v>
      </c>
      <c r="H14" s="77"/>
      <c r="I14" s="108">
        <v>0.10938229323930314</v>
      </c>
      <c r="J14" s="109">
        <v>-3.0974131316839904E-3</v>
      </c>
      <c r="M14" s="137"/>
      <c r="N14" s="59"/>
      <c r="O14" s="59"/>
      <c r="Q14" s="139"/>
      <c r="S14" s="139"/>
      <c r="T14" s="59"/>
      <c r="U14" s="59"/>
      <c r="V14" s="140"/>
      <c r="W14" s="139"/>
    </row>
    <row r="15" spans="1:23" ht="15.75" x14ac:dyDescent="0.25">
      <c r="A15" s="32">
        <v>9</v>
      </c>
      <c r="B15" s="37" t="s">
        <v>154</v>
      </c>
      <c r="C15" s="75">
        <v>3059272.7299999995</v>
      </c>
      <c r="D15" s="67">
        <v>0.58762284212121174</v>
      </c>
      <c r="E15" s="67">
        <v>9.0135782651354426E-2</v>
      </c>
      <c r="F15" s="69">
        <v>3283.7</v>
      </c>
      <c r="G15" s="70">
        <v>931.65414928282109</v>
      </c>
      <c r="H15" s="77"/>
      <c r="I15" s="108">
        <v>8.5248477842913964E-2</v>
      </c>
      <c r="J15" s="109">
        <v>4.8873048084404624E-3</v>
      </c>
      <c r="M15" s="137"/>
      <c r="N15" s="59"/>
      <c r="O15" s="59"/>
      <c r="P15" s="138"/>
      <c r="Q15" s="139"/>
      <c r="S15" s="139"/>
      <c r="T15" s="59"/>
      <c r="U15" s="59"/>
      <c r="V15" s="140"/>
      <c r="W15" s="139"/>
    </row>
    <row r="16" spans="1:23" ht="15.75" x14ac:dyDescent="0.25">
      <c r="A16" s="32">
        <v>10</v>
      </c>
      <c r="B16" s="37" t="s">
        <v>155</v>
      </c>
      <c r="C16" s="75">
        <v>10246310.02</v>
      </c>
      <c r="D16" s="67">
        <v>0.52811364250683657</v>
      </c>
      <c r="E16" s="67">
        <v>8.5766584559180917E-2</v>
      </c>
      <c r="F16" s="69">
        <v>20466.3</v>
      </c>
      <c r="G16" s="70">
        <v>500.64300923957921</v>
      </c>
      <c r="H16" s="77"/>
      <c r="I16" s="108">
        <v>8.9501358361013389E-2</v>
      </c>
      <c r="J16" s="109">
        <v>-3.7347738018324722E-3</v>
      </c>
      <c r="M16" s="137"/>
      <c r="N16" s="59"/>
      <c r="O16" s="59"/>
      <c r="P16" s="138"/>
      <c r="Q16" s="139"/>
      <c r="S16" s="139"/>
      <c r="T16" s="59"/>
      <c r="U16" s="59"/>
      <c r="V16" s="140"/>
      <c r="W16" s="139"/>
    </row>
    <row r="17" spans="1:23" ht="15.75" x14ac:dyDescent="0.25">
      <c r="A17" s="32">
        <v>11</v>
      </c>
      <c r="B17" s="37" t="s">
        <v>156</v>
      </c>
      <c r="C17" s="75">
        <v>3953928.36</v>
      </c>
      <c r="D17" s="67">
        <v>0.45517411939233593</v>
      </c>
      <c r="E17" s="67">
        <v>4.6575210844637956E-2</v>
      </c>
      <c r="F17" s="69">
        <v>12785.8</v>
      </c>
      <c r="G17" s="70">
        <v>309.24372037729358</v>
      </c>
      <c r="H17" s="77"/>
      <c r="I17" s="108">
        <v>4.0127281332875908E-2</v>
      </c>
      <c r="J17" s="109">
        <v>6.4479295117620475E-3</v>
      </c>
      <c r="M17" s="137"/>
      <c r="N17" s="59"/>
      <c r="O17" s="59"/>
      <c r="P17" s="138"/>
      <c r="Q17" s="139"/>
      <c r="S17" s="139"/>
      <c r="T17" s="59"/>
      <c r="U17" s="59"/>
      <c r="V17" s="140"/>
      <c r="W17" s="139"/>
    </row>
    <row r="18" spans="1:23" ht="15.75" x14ac:dyDescent="0.25">
      <c r="A18" s="32">
        <v>12</v>
      </c>
      <c r="B18" s="37" t="s">
        <v>157</v>
      </c>
      <c r="C18" s="75">
        <v>2197844.7000000002</v>
      </c>
      <c r="D18" s="67">
        <v>0.53168261824057439</v>
      </c>
      <c r="E18" s="67">
        <v>0.10660585799731663</v>
      </c>
      <c r="F18" s="69">
        <v>2414.6999999999998</v>
      </c>
      <c r="G18" s="70">
        <v>910.19368865697618</v>
      </c>
      <c r="H18" s="77"/>
      <c r="I18" s="108">
        <v>9.4855711252717009E-2</v>
      </c>
      <c r="J18" s="109">
        <v>1.1750146744599621E-2</v>
      </c>
      <c r="M18" s="137"/>
      <c r="N18" s="59"/>
      <c r="O18" s="59"/>
      <c r="P18" s="138"/>
      <c r="Q18" s="139"/>
      <c r="S18" s="139"/>
      <c r="T18" s="59"/>
      <c r="U18" s="59"/>
      <c r="V18" s="140"/>
      <c r="W18" s="139"/>
    </row>
    <row r="19" spans="1:23" ht="15.75" x14ac:dyDescent="0.25">
      <c r="A19" s="32">
        <v>13</v>
      </c>
      <c r="B19" s="37" t="s">
        <v>209</v>
      </c>
      <c r="C19" s="75">
        <v>2357242</v>
      </c>
      <c r="D19" s="67">
        <v>0.58547223177689478</v>
      </c>
      <c r="E19" s="67">
        <v>9.9932915184730201E-2</v>
      </c>
      <c r="F19" s="69">
        <v>3249.9</v>
      </c>
      <c r="G19" s="70">
        <v>725.32754853995505</v>
      </c>
      <c r="H19" s="77"/>
      <c r="I19" s="108">
        <v>0.10158617427214432</v>
      </c>
      <c r="J19" s="109">
        <v>-1.6532590874141218E-3</v>
      </c>
      <c r="M19" s="137"/>
      <c r="N19" s="59"/>
      <c r="O19" s="59"/>
      <c r="P19" s="138"/>
      <c r="Q19" s="139"/>
      <c r="S19" s="139"/>
      <c r="T19" s="59"/>
      <c r="U19" s="59"/>
      <c r="V19" s="140"/>
      <c r="W19" s="139"/>
    </row>
    <row r="20" spans="1:23" ht="15.75" x14ac:dyDescent="0.25">
      <c r="A20" s="32">
        <v>14</v>
      </c>
      <c r="B20" s="37" t="s">
        <v>159</v>
      </c>
      <c r="C20" s="75">
        <v>4768685.8899999997</v>
      </c>
      <c r="D20" s="67">
        <v>0.60385131611591414</v>
      </c>
      <c r="E20" s="67">
        <v>0.10630709738865524</v>
      </c>
      <c r="F20" s="69">
        <v>6683.8</v>
      </c>
      <c r="G20" s="70">
        <v>713.46926748256976</v>
      </c>
      <c r="H20" s="77"/>
      <c r="I20" s="108">
        <v>0.1086306227482611</v>
      </c>
      <c r="J20" s="109">
        <v>-2.3235253596058658E-3</v>
      </c>
      <c r="M20" s="137"/>
      <c r="N20" s="59"/>
      <c r="O20" s="59"/>
      <c r="P20" s="138"/>
      <c r="Q20" s="139"/>
      <c r="S20" s="139"/>
      <c r="T20" s="59"/>
      <c r="U20" s="59"/>
      <c r="V20" s="140"/>
      <c r="W20" s="139"/>
    </row>
    <row r="21" spans="1:23" ht="15.75" x14ac:dyDescent="0.25">
      <c r="A21" s="32">
        <v>15</v>
      </c>
      <c r="B21" s="37" t="s">
        <v>160</v>
      </c>
      <c r="C21" s="75">
        <v>26565599.060000002</v>
      </c>
      <c r="D21" s="67">
        <v>0.58641385913270172</v>
      </c>
      <c r="E21" s="67">
        <v>8.1019750358254192E-2</v>
      </c>
      <c r="F21" s="69">
        <v>47485.9</v>
      </c>
      <c r="G21" s="70">
        <v>559.44183557645533</v>
      </c>
      <c r="H21" s="77"/>
      <c r="I21" s="108">
        <v>0.10039130062748008</v>
      </c>
      <c r="J21" s="109">
        <v>-1.9371550269225893E-2</v>
      </c>
      <c r="M21" s="137"/>
      <c r="N21" s="59"/>
      <c r="O21" s="59"/>
      <c r="P21" s="138"/>
      <c r="Q21" s="139"/>
      <c r="S21" s="139"/>
      <c r="T21" s="59"/>
      <c r="U21" s="59"/>
      <c r="V21" s="140"/>
      <c r="W21" s="139"/>
    </row>
    <row r="22" spans="1:23" ht="15.75" x14ac:dyDescent="0.25">
      <c r="A22" s="32">
        <v>16</v>
      </c>
      <c r="B22" s="37" t="s">
        <v>161</v>
      </c>
      <c r="C22" s="75">
        <v>590774</v>
      </c>
      <c r="D22" s="67">
        <v>0.71483421987044604</v>
      </c>
      <c r="E22" s="67">
        <v>6.3824209191523235E-2</v>
      </c>
      <c r="F22" s="69">
        <v>846.4</v>
      </c>
      <c r="G22" s="70">
        <v>697.98440453686203</v>
      </c>
      <c r="H22" s="77"/>
      <c r="I22" s="108">
        <v>6.0685764996243542E-2</v>
      </c>
      <c r="J22" s="109">
        <v>3.1384441952796924E-3</v>
      </c>
      <c r="M22" s="137"/>
      <c r="N22" s="59"/>
      <c r="O22" s="59"/>
      <c r="Q22" s="139"/>
      <c r="S22" s="139"/>
      <c r="T22" s="59"/>
      <c r="U22" s="59"/>
      <c r="V22" s="140"/>
      <c r="W22" s="139"/>
    </row>
    <row r="23" spans="1:23" ht="15.75" x14ac:dyDescent="0.25">
      <c r="A23" s="32">
        <v>17</v>
      </c>
      <c r="B23" s="37" t="s">
        <v>162</v>
      </c>
      <c r="C23" s="75">
        <v>3414169.3822000003</v>
      </c>
      <c r="D23" s="67">
        <v>0.60654830379104052</v>
      </c>
      <c r="E23" s="67">
        <v>0.10311630651443425</v>
      </c>
      <c r="F23" s="69">
        <v>3828.6</v>
      </c>
      <c r="G23" s="70">
        <v>891.75400464921915</v>
      </c>
      <c r="H23" s="77"/>
      <c r="I23" s="108">
        <v>9.7209630000695144E-2</v>
      </c>
      <c r="J23" s="109">
        <v>5.9066765137391064E-3</v>
      </c>
      <c r="M23" s="137"/>
      <c r="N23" s="59"/>
      <c r="O23" s="59"/>
      <c r="P23" s="138"/>
      <c r="Q23" s="139"/>
      <c r="S23" s="139"/>
      <c r="T23" s="59"/>
      <c r="U23" s="59"/>
      <c r="V23" s="140"/>
      <c r="W23" s="139"/>
    </row>
    <row r="24" spans="1:23" ht="15.75" x14ac:dyDescent="0.25">
      <c r="A24" s="32">
        <v>18</v>
      </c>
      <c r="B24" s="37" t="s">
        <v>163</v>
      </c>
      <c r="C24" s="75">
        <v>7533165.79</v>
      </c>
      <c r="D24" s="67">
        <v>0.52031400121145011</v>
      </c>
      <c r="E24" s="67">
        <v>5.8503708615376571E-2</v>
      </c>
      <c r="F24" s="69">
        <v>21130.6</v>
      </c>
      <c r="G24" s="70">
        <v>356.50505854069456</v>
      </c>
      <c r="H24" s="77"/>
      <c r="I24" s="108">
        <v>3.9590555463522387E-2</v>
      </c>
      <c r="J24" s="109">
        <v>1.8913153151854184E-2</v>
      </c>
      <c r="M24" s="137"/>
      <c r="N24" s="59"/>
      <c r="O24" s="59"/>
      <c r="P24" s="138"/>
      <c r="Q24" s="139"/>
      <c r="S24" s="139"/>
      <c r="T24" s="59"/>
      <c r="U24" s="59"/>
      <c r="V24" s="140"/>
      <c r="W24" s="139"/>
    </row>
    <row r="25" spans="1:23" ht="15.75" x14ac:dyDescent="0.25">
      <c r="A25" s="32">
        <v>19</v>
      </c>
      <c r="B25" s="37" t="s">
        <v>208</v>
      </c>
      <c r="C25" s="75">
        <v>2629299.7105</v>
      </c>
      <c r="D25" s="67">
        <v>0.67006313400913509</v>
      </c>
      <c r="E25" s="67">
        <v>5.4680908552837616E-2</v>
      </c>
      <c r="F25" s="69">
        <v>7579.6</v>
      </c>
      <c r="G25" s="70">
        <v>346.89161835716925</v>
      </c>
      <c r="H25" s="77"/>
      <c r="I25" s="108">
        <v>5.9289145277644326E-2</v>
      </c>
      <c r="J25" s="109">
        <v>-4.6082367248067094E-3</v>
      </c>
      <c r="M25" s="137"/>
      <c r="N25" s="59"/>
      <c r="O25" s="59"/>
      <c r="P25" s="138"/>
      <c r="Q25" s="139"/>
      <c r="S25" s="139"/>
      <c r="T25" s="59"/>
      <c r="U25" s="59"/>
      <c r="V25" s="140"/>
      <c r="W25" s="139"/>
    </row>
    <row r="26" spans="1:23" ht="15.75" x14ac:dyDescent="0.25">
      <c r="A26" s="32">
        <v>20</v>
      </c>
      <c r="B26" s="37" t="s">
        <v>164</v>
      </c>
      <c r="C26" s="75">
        <v>5212790.9799999995</v>
      </c>
      <c r="D26" s="67">
        <v>0.60805769539053933</v>
      </c>
      <c r="E26" s="67">
        <v>9.4461356592557458E-2</v>
      </c>
      <c r="F26" s="69">
        <v>7258</v>
      </c>
      <c r="G26" s="70">
        <v>718.21314136125648</v>
      </c>
      <c r="H26" s="77"/>
      <c r="I26" s="108">
        <v>0.10021911249093877</v>
      </c>
      <c r="J26" s="109">
        <v>-5.7577558983813171E-3</v>
      </c>
      <c r="M26" s="137"/>
      <c r="N26" s="59"/>
      <c r="O26" s="59"/>
      <c r="P26" s="138"/>
      <c r="Q26" s="139"/>
      <c r="S26" s="139"/>
      <c r="T26" s="59"/>
      <c r="U26" s="59"/>
      <c r="V26" s="140"/>
      <c r="W26" s="139"/>
    </row>
    <row r="27" spans="1:23" ht="15.75" x14ac:dyDescent="0.25">
      <c r="A27" s="32">
        <v>21</v>
      </c>
      <c r="B27" s="37" t="s">
        <v>165</v>
      </c>
      <c r="C27" s="75">
        <v>4156395.9399999995</v>
      </c>
      <c r="D27" s="67">
        <v>0.58657883760033491</v>
      </c>
      <c r="E27" s="67">
        <v>8.0267149759406908E-2</v>
      </c>
      <c r="F27" s="69">
        <v>6605.4</v>
      </c>
      <c r="G27" s="70">
        <v>629.24212613921941</v>
      </c>
      <c r="H27" s="77"/>
      <c r="I27" s="108">
        <v>7.9301329075818619E-2</v>
      </c>
      <c r="J27" s="109">
        <v>9.6582068358828932E-4</v>
      </c>
      <c r="M27" s="137"/>
      <c r="N27" s="59"/>
      <c r="O27" s="59"/>
      <c r="P27" s="138"/>
      <c r="Q27" s="139"/>
      <c r="S27" s="139"/>
      <c r="T27" s="59"/>
      <c r="U27" s="59"/>
      <c r="V27" s="140"/>
      <c r="W27" s="139"/>
    </row>
    <row r="28" spans="1:23" ht="15.75" x14ac:dyDescent="0.25">
      <c r="A28" s="32">
        <v>22</v>
      </c>
      <c r="B28" s="37" t="s">
        <v>166</v>
      </c>
      <c r="C28" s="75">
        <v>3266051.47</v>
      </c>
      <c r="D28" s="67">
        <v>0.56741594470296031</v>
      </c>
      <c r="E28" s="67">
        <v>9.9101709592489443E-2</v>
      </c>
      <c r="F28" s="69">
        <v>4589.1000000000004</v>
      </c>
      <c r="G28" s="70">
        <v>711.69760301584188</v>
      </c>
      <c r="H28" s="77"/>
      <c r="I28" s="108">
        <v>0.1339039389578244</v>
      </c>
      <c r="J28" s="109">
        <v>-3.4802229365334961E-2</v>
      </c>
      <c r="M28" s="137"/>
      <c r="N28" s="59"/>
      <c r="O28" s="59"/>
      <c r="P28" s="138"/>
      <c r="Q28" s="139"/>
      <c r="S28" s="139"/>
      <c r="T28" s="59"/>
      <c r="U28" s="59"/>
      <c r="V28" s="140"/>
      <c r="W28" s="139"/>
    </row>
    <row r="29" spans="1:23" ht="15.75" x14ac:dyDescent="0.25">
      <c r="A29" s="32">
        <v>23</v>
      </c>
      <c r="B29" s="37" t="s">
        <v>167</v>
      </c>
      <c r="C29" s="75">
        <v>17369748.079999998</v>
      </c>
      <c r="D29" s="67">
        <v>0.19682114975168125</v>
      </c>
      <c r="E29" s="67">
        <v>0.12639766846573369</v>
      </c>
      <c r="F29" s="69">
        <v>18601.099999999999</v>
      </c>
      <c r="G29" s="70">
        <v>933.80219879469496</v>
      </c>
      <c r="H29" s="77"/>
      <c r="I29" s="108">
        <v>0.10597690317844378</v>
      </c>
      <c r="J29" s="109">
        <v>2.0420765287289908E-2</v>
      </c>
      <c r="M29" s="137"/>
      <c r="N29" s="59"/>
      <c r="O29" s="59"/>
      <c r="P29" s="138"/>
      <c r="Q29" s="139"/>
      <c r="S29" s="139"/>
      <c r="T29" s="59"/>
      <c r="U29" s="59"/>
      <c r="V29" s="140"/>
      <c r="W29" s="139"/>
    </row>
    <row r="30" spans="1:23" ht="15.75" x14ac:dyDescent="0.25">
      <c r="A30" s="32">
        <v>24</v>
      </c>
      <c r="B30" s="37" t="s">
        <v>168</v>
      </c>
      <c r="C30" s="75">
        <v>4937262.84</v>
      </c>
      <c r="D30" s="67">
        <v>0.67921381632236122</v>
      </c>
      <c r="E30" s="67">
        <v>6.1132771400913596E-2</v>
      </c>
      <c r="F30" s="69">
        <v>11084.3</v>
      </c>
      <c r="G30" s="70">
        <v>445.42847450899023</v>
      </c>
      <c r="H30" s="77"/>
      <c r="I30" s="108">
        <v>6.3887980706827052E-2</v>
      </c>
      <c r="J30" s="109">
        <v>-2.7552093059134558E-3</v>
      </c>
      <c r="M30" s="137"/>
      <c r="N30" s="59"/>
      <c r="O30" s="59"/>
      <c r="P30" s="138"/>
      <c r="Q30" s="139"/>
      <c r="S30" s="139"/>
      <c r="T30" s="59"/>
      <c r="U30" s="59"/>
      <c r="V30" s="140"/>
      <c r="W30" s="139"/>
    </row>
    <row r="31" spans="1:23" ht="15.75" x14ac:dyDescent="0.25">
      <c r="A31" s="32">
        <v>25</v>
      </c>
      <c r="B31" s="37" t="s">
        <v>169</v>
      </c>
      <c r="C31" s="75">
        <v>8368816.7599999998</v>
      </c>
      <c r="D31" s="67">
        <v>0.4916957520769632</v>
      </c>
      <c r="E31" s="67">
        <v>0.10058148851517237</v>
      </c>
      <c r="F31" s="69">
        <v>12858.1</v>
      </c>
      <c r="G31" s="70">
        <v>650.8595173470419</v>
      </c>
      <c r="H31" s="77"/>
      <c r="I31" s="108">
        <v>9.1723643813568165E-2</v>
      </c>
      <c r="J31" s="109">
        <v>8.8578447016042089E-3</v>
      </c>
      <c r="M31" s="137"/>
      <c r="N31" s="59"/>
      <c r="O31" s="59"/>
      <c r="P31" s="138"/>
      <c r="Q31" s="139"/>
      <c r="S31" s="139"/>
      <c r="T31" s="59"/>
      <c r="U31" s="59"/>
      <c r="V31" s="140"/>
      <c r="W31" s="139"/>
    </row>
    <row r="32" spans="1:23" ht="15.75" x14ac:dyDescent="0.25">
      <c r="A32" s="32">
        <v>26</v>
      </c>
      <c r="B32" s="37" t="s">
        <v>170</v>
      </c>
      <c r="C32" s="75">
        <v>2565620.4699999997</v>
      </c>
      <c r="D32" s="67">
        <v>0.44054802349696992</v>
      </c>
      <c r="E32" s="67">
        <v>0.10670874586536527</v>
      </c>
      <c r="F32" s="69">
        <v>2371.3000000000002</v>
      </c>
      <c r="G32" s="70">
        <v>1081.9468097667943</v>
      </c>
      <c r="H32" s="77"/>
      <c r="I32" s="108">
        <v>0.11181671980760945</v>
      </c>
      <c r="J32" s="109">
        <v>-5.1079739422441733E-3</v>
      </c>
      <c r="M32" s="137"/>
      <c r="N32" s="59"/>
      <c r="O32" s="59"/>
      <c r="P32" s="138"/>
      <c r="Q32" s="139"/>
      <c r="S32" s="139"/>
      <c r="T32" s="59"/>
      <c r="U32" s="59"/>
      <c r="V32" s="140"/>
      <c r="W32" s="139"/>
    </row>
    <row r="33" spans="1:23" ht="15.75" x14ac:dyDescent="0.25">
      <c r="A33" s="32">
        <v>27</v>
      </c>
      <c r="B33" s="37" t="s">
        <v>171</v>
      </c>
      <c r="C33" s="75">
        <v>3182564.45</v>
      </c>
      <c r="D33" s="67">
        <v>0.75497495739256681</v>
      </c>
      <c r="E33" s="67">
        <v>5.3661008575098305E-2</v>
      </c>
      <c r="F33" s="69">
        <v>9078.6</v>
      </c>
      <c r="G33" s="70">
        <v>350.55674333046949</v>
      </c>
      <c r="H33" s="77"/>
      <c r="I33" s="108">
        <v>5.8047483879790543E-2</v>
      </c>
      <c r="J33" s="109">
        <v>-4.3864753046922375E-3</v>
      </c>
      <c r="M33" s="137"/>
      <c r="N33" s="59"/>
      <c r="O33" s="59"/>
      <c r="P33" s="138"/>
      <c r="Q33" s="139"/>
      <c r="S33" s="139"/>
      <c r="T33" s="59"/>
      <c r="U33" s="59"/>
      <c r="V33" s="140"/>
      <c r="W33" s="139"/>
    </row>
    <row r="34" spans="1:23" ht="15.75" x14ac:dyDescent="0.25">
      <c r="A34" s="32">
        <v>28</v>
      </c>
      <c r="B34" s="37" t="s">
        <v>172</v>
      </c>
      <c r="C34" s="75">
        <v>15249428.010000002</v>
      </c>
      <c r="D34" s="67">
        <v>0.54353215279521516</v>
      </c>
      <c r="E34" s="67">
        <v>7.5229453698101093E-2</v>
      </c>
      <c r="F34" s="69">
        <v>32502.2</v>
      </c>
      <c r="G34" s="70">
        <v>469.18140956612172</v>
      </c>
      <c r="H34" s="77"/>
      <c r="I34" s="108">
        <v>8.1002852723148694E-2</v>
      </c>
      <c r="J34" s="109">
        <v>-5.7733990250476014E-3</v>
      </c>
      <c r="M34" s="137"/>
      <c r="N34" s="59"/>
      <c r="O34" s="59"/>
      <c r="P34" s="138"/>
      <c r="Q34" s="139"/>
      <c r="S34" s="139"/>
      <c r="T34" s="59"/>
      <c r="U34" s="59"/>
      <c r="V34" s="140"/>
      <c r="W34" s="139"/>
    </row>
    <row r="35" spans="1:23" ht="15.75" x14ac:dyDescent="0.25">
      <c r="B35" s="38" t="s">
        <v>177</v>
      </c>
      <c r="C35" s="76">
        <v>177781222.76123607</v>
      </c>
      <c r="D35" s="67">
        <v>0.55748878459704576</v>
      </c>
      <c r="E35" s="67">
        <v>8.0261128041040283E-2</v>
      </c>
      <c r="F35" s="68">
        <v>320302.39999999997</v>
      </c>
      <c r="G35" s="66">
        <v>555.04180736703825</v>
      </c>
      <c r="H35" s="77"/>
      <c r="I35" s="108">
        <v>8.2119117921219772E-2</v>
      </c>
      <c r="J35" s="109">
        <v>-1.8579898801794892E-3</v>
      </c>
      <c r="M35" s="137"/>
      <c r="N35" s="59"/>
      <c r="O35" s="59"/>
      <c r="P35" s="138"/>
      <c r="Q35" s="139"/>
      <c r="S35" s="139"/>
      <c r="T35" s="59"/>
      <c r="U35" s="59"/>
      <c r="V35" s="140"/>
      <c r="W35" s="139"/>
    </row>
    <row r="36" spans="1:23" ht="15.75" x14ac:dyDescent="0.25">
      <c r="B36" s="39"/>
      <c r="C36" s="39"/>
      <c r="D36" s="39"/>
      <c r="E36" s="39"/>
      <c r="H36" s="77"/>
      <c r="I36" s="110"/>
      <c r="J36" s="111"/>
    </row>
    <row r="37" spans="1:23" x14ac:dyDescent="0.2">
      <c r="B37" s="60" t="s">
        <v>190</v>
      </c>
      <c r="C37" s="60"/>
      <c r="D37" s="59">
        <v>0.75497495739256681</v>
      </c>
      <c r="E37" s="59">
        <v>0.12639766846573369</v>
      </c>
      <c r="F37" s="62">
        <v>47485.9</v>
      </c>
      <c r="G37" s="63">
        <v>1607.1701030927834</v>
      </c>
      <c r="H37" s="63"/>
      <c r="I37" s="112">
        <v>0.1339039389578244</v>
      </c>
      <c r="J37" s="111"/>
    </row>
    <row r="38" spans="1:23" x14ac:dyDescent="0.2">
      <c r="B38" s="60" t="s">
        <v>191</v>
      </c>
      <c r="C38" s="60"/>
      <c r="D38" s="59">
        <v>0.19682114975168125</v>
      </c>
      <c r="E38" s="59">
        <v>4.4506279983323925E-2</v>
      </c>
      <c r="F38" s="62">
        <v>708.1</v>
      </c>
      <c r="G38" s="63">
        <v>309.24372037729358</v>
      </c>
      <c r="H38" s="63"/>
      <c r="I38" s="112">
        <v>3.9590555463522387E-2</v>
      </c>
      <c r="J38" s="111"/>
    </row>
    <row r="39" spans="1:23" ht="15.75" thickBot="1" x14ac:dyDescent="0.25">
      <c r="B39" s="60" t="s">
        <v>189</v>
      </c>
      <c r="C39" s="60"/>
      <c r="D39" s="59">
        <v>0.55815380764088562</v>
      </c>
      <c r="E39" s="59">
        <v>8.189138848240976E-2</v>
      </c>
      <c r="F39" s="62">
        <v>46777.8</v>
      </c>
      <c r="G39" s="63">
        <v>1297.9263827154898</v>
      </c>
      <c r="H39" s="63"/>
      <c r="I39" s="113">
        <v>9.4313383494302017E-2</v>
      </c>
      <c r="J39" s="114"/>
    </row>
    <row r="45" spans="1:23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sheetProtection algorithmName="SHA-512" hashValue="UUhMbxdXAonrJ+m+zeuXfFDBlCG39Z1ZmzfINVUNHcJHBc20x4FfDF/tpWUZ/rfcWY/CFxiA3M46hj83JngP7Q==" saltValue="Kv14I9nPVc82MfGK1v6RqQ==" spinCount="100000" sheet="1" objects="1" scenarios="1"/>
  <conditionalFormatting sqref="D7:D34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4">
    <cfRule type="colorScale" priority="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7:G34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E7:E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7:I3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7:J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62" orientation="portrait" r:id="rId1"/>
  <headerFoot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2952710</v>
      </c>
      <c r="H8" s="10"/>
      <c r="I8" s="90">
        <v>2489517</v>
      </c>
      <c r="J8" s="90">
        <v>463193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3592</v>
      </c>
      <c r="H10" s="17" t="s">
        <v>15</v>
      </c>
      <c r="I10" s="91">
        <v>3592</v>
      </c>
      <c r="J10" s="91"/>
      <c r="K10" s="90">
        <v>3592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1541327</v>
      </c>
      <c r="H11" s="17" t="s">
        <v>15</v>
      </c>
      <c r="I11" s="91">
        <v>1541327</v>
      </c>
      <c r="J11" s="91"/>
      <c r="K11" s="90">
        <v>1541327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153419</v>
      </c>
      <c r="H12" s="17" t="s">
        <v>24</v>
      </c>
      <c r="I12" s="91"/>
      <c r="J12" s="91">
        <v>153419</v>
      </c>
      <c r="K12" s="90">
        <v>153419</v>
      </c>
      <c r="L12" s="18" t="s">
        <v>271</v>
      </c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503027</v>
      </c>
      <c r="H13" s="17" t="s">
        <v>15</v>
      </c>
      <c r="I13" s="91">
        <v>503027</v>
      </c>
      <c r="J13" s="91"/>
      <c r="K13" s="90">
        <v>503027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309774</v>
      </c>
      <c r="H18" s="17" t="s">
        <v>24</v>
      </c>
      <c r="I18" s="91"/>
      <c r="J18" s="91">
        <v>309774</v>
      </c>
      <c r="K18" s="90">
        <v>309774</v>
      </c>
      <c r="L18" s="18" t="s">
        <v>304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441571</v>
      </c>
      <c r="H20" s="17" t="s">
        <v>15</v>
      </c>
      <c r="I20" s="91">
        <v>441571</v>
      </c>
      <c r="J20" s="91"/>
      <c r="K20" s="90">
        <v>441571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2791770</v>
      </c>
      <c r="H25" s="10"/>
      <c r="I25" s="90">
        <v>1329870</v>
      </c>
      <c r="J25" s="90">
        <v>1461900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2581222</v>
      </c>
      <c r="H28" s="17"/>
      <c r="I28" s="91">
        <v>1181778</v>
      </c>
      <c r="J28" s="91">
        <v>1399444</v>
      </c>
      <c r="K28" s="90">
        <v>2581222</v>
      </c>
      <c r="L28" s="18" t="s">
        <v>272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143436</v>
      </c>
      <c r="H29" s="17" t="s">
        <v>15</v>
      </c>
      <c r="I29" s="91">
        <v>143436</v>
      </c>
      <c r="J29" s="91"/>
      <c r="K29" s="90">
        <v>143436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4656</v>
      </c>
      <c r="H36" s="17" t="s">
        <v>15</v>
      </c>
      <c r="I36" s="91">
        <v>4656</v>
      </c>
      <c r="J36" s="91"/>
      <c r="K36" s="90">
        <v>4656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62456</v>
      </c>
      <c r="H40" s="17"/>
      <c r="I40" s="91"/>
      <c r="J40" s="91">
        <v>62456</v>
      </c>
      <c r="K40" s="90">
        <v>62456</v>
      </c>
      <c r="L40" s="18" t="s">
        <v>246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4471087</v>
      </c>
      <c r="H42" s="10"/>
      <c r="I42" s="90">
        <v>2217632</v>
      </c>
      <c r="J42" s="90">
        <v>2253455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1201138</v>
      </c>
      <c r="H43" s="17" t="s">
        <v>59</v>
      </c>
      <c r="I43" s="91">
        <v>300285</v>
      </c>
      <c r="J43" s="91">
        <v>900853</v>
      </c>
      <c r="K43" s="90">
        <v>1201138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1398202</v>
      </c>
      <c r="H47" s="17" t="s">
        <v>15</v>
      </c>
      <c r="I47" s="91">
        <v>1398202</v>
      </c>
      <c r="J47" s="91"/>
      <c r="K47" s="90">
        <v>1398202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175242</v>
      </c>
      <c r="H49" s="17" t="s">
        <v>15</v>
      </c>
      <c r="I49" s="91">
        <v>175242</v>
      </c>
      <c r="J49" s="91"/>
      <c r="K49" s="90">
        <v>175242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154229</v>
      </c>
      <c r="H53" s="17" t="s">
        <v>15</v>
      </c>
      <c r="I53" s="91">
        <v>154229</v>
      </c>
      <c r="J53" s="91"/>
      <c r="K53" s="90">
        <v>154229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159458</v>
      </c>
      <c r="H54" s="17" t="s">
        <v>15</v>
      </c>
      <c r="I54" s="91">
        <v>159458</v>
      </c>
      <c r="J54" s="91"/>
      <c r="K54" s="90">
        <v>159458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434978</v>
      </c>
      <c r="H55" s="17" t="s">
        <v>24</v>
      </c>
      <c r="I55" s="91"/>
      <c r="J55" s="91">
        <v>434978</v>
      </c>
      <c r="K55" s="90">
        <v>434978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878499</v>
      </c>
      <c r="H62" s="17" t="s">
        <v>59</v>
      </c>
      <c r="I62" s="91">
        <v>30216</v>
      </c>
      <c r="J62" s="91">
        <v>848283</v>
      </c>
      <c r="K62" s="90">
        <v>878499</v>
      </c>
      <c r="L62" s="18" t="s">
        <v>215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69341</v>
      </c>
      <c r="H63" s="17" t="s">
        <v>24</v>
      </c>
      <c r="I63" s="91"/>
      <c r="J63" s="91">
        <v>69341</v>
      </c>
      <c r="K63" s="90">
        <v>69341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1686201</v>
      </c>
      <c r="H70" s="10"/>
      <c r="I70" s="90">
        <v>258697</v>
      </c>
      <c r="J70" s="90">
        <v>1427504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1243837</v>
      </c>
      <c r="H72" s="17" t="s">
        <v>59</v>
      </c>
      <c r="I72" s="91">
        <v>258697</v>
      </c>
      <c r="J72" s="91">
        <v>985140</v>
      </c>
      <c r="K72" s="90">
        <v>1243837</v>
      </c>
      <c r="L72" s="18" t="s">
        <v>305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442364</v>
      </c>
      <c r="H73" s="17" t="s">
        <v>24</v>
      </c>
      <c r="I73" s="91"/>
      <c r="J73" s="91">
        <v>442364</v>
      </c>
      <c r="K73" s="90">
        <v>442364</v>
      </c>
      <c r="L73" s="18" t="s">
        <v>216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11901768</v>
      </c>
      <c r="H76" s="26"/>
      <c r="I76" s="94">
        <v>6295716</v>
      </c>
      <c r="J76" s="94">
        <v>5606052</v>
      </c>
      <c r="K76" s="90">
        <v>11901768</v>
      </c>
      <c r="L76" s="27"/>
    </row>
    <row r="77" spans="1:12" ht="15.75" x14ac:dyDescent="0.25">
      <c r="F77" s="83" t="s">
        <v>200</v>
      </c>
      <c r="G77" s="95">
        <v>11901768</v>
      </c>
      <c r="H77" s="14"/>
      <c r="I77" s="85">
        <v>0.52897317440568492</v>
      </c>
      <c r="J77" s="85">
        <v>0.47102682559431508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70697848</v>
      </c>
      <c r="J83" s="87">
        <v>8.9051027408924815E-2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025" priority="119" operator="notEqual">
      <formula>G15</formula>
    </cfRule>
    <cfRule type="cellIs" dxfId="3024" priority="120" operator="equal">
      <formula>G15</formula>
    </cfRule>
  </conditionalFormatting>
  <conditionalFormatting sqref="K16">
    <cfRule type="cellIs" dxfId="3023" priority="117" operator="notEqual">
      <formula>G16</formula>
    </cfRule>
    <cfRule type="cellIs" dxfId="3022" priority="118" operator="equal">
      <formula>G16</formula>
    </cfRule>
  </conditionalFormatting>
  <conditionalFormatting sqref="K17">
    <cfRule type="cellIs" dxfId="3021" priority="115" operator="notEqual">
      <formula>G17</formula>
    </cfRule>
    <cfRule type="cellIs" dxfId="3020" priority="116" operator="equal">
      <formula>G17</formula>
    </cfRule>
  </conditionalFormatting>
  <conditionalFormatting sqref="K18">
    <cfRule type="cellIs" dxfId="3019" priority="113" operator="notEqual">
      <formula>G18</formula>
    </cfRule>
    <cfRule type="cellIs" dxfId="3018" priority="114" operator="equal">
      <formula>G18</formula>
    </cfRule>
  </conditionalFormatting>
  <conditionalFormatting sqref="K19">
    <cfRule type="cellIs" dxfId="3017" priority="111" operator="notEqual">
      <formula>G19</formula>
    </cfRule>
    <cfRule type="cellIs" dxfId="3016" priority="112" operator="equal">
      <formula>G19</formula>
    </cfRule>
  </conditionalFormatting>
  <conditionalFormatting sqref="K20">
    <cfRule type="cellIs" dxfId="3015" priority="109" operator="notEqual">
      <formula>G20</formula>
    </cfRule>
    <cfRule type="cellIs" dxfId="3014" priority="110" operator="equal">
      <formula>G20</formula>
    </cfRule>
  </conditionalFormatting>
  <conditionalFormatting sqref="K21">
    <cfRule type="cellIs" dxfId="3013" priority="107" operator="notEqual">
      <formula>G21</formula>
    </cfRule>
    <cfRule type="cellIs" dxfId="3012" priority="108" operator="equal">
      <formula>G21</formula>
    </cfRule>
  </conditionalFormatting>
  <conditionalFormatting sqref="K22">
    <cfRule type="cellIs" dxfId="3011" priority="105" operator="notEqual">
      <formula>G22</formula>
    </cfRule>
    <cfRule type="cellIs" dxfId="3010" priority="106" operator="equal">
      <formula>G22</formula>
    </cfRule>
  </conditionalFormatting>
  <conditionalFormatting sqref="K23">
    <cfRule type="cellIs" dxfId="3009" priority="103" operator="notEqual">
      <formula>G23</formula>
    </cfRule>
    <cfRule type="cellIs" dxfId="3008" priority="104" operator="equal">
      <formula>G23</formula>
    </cfRule>
  </conditionalFormatting>
  <conditionalFormatting sqref="K24">
    <cfRule type="cellIs" dxfId="3007" priority="101" operator="notEqual">
      <formula>G24</formula>
    </cfRule>
    <cfRule type="cellIs" dxfId="3006" priority="102" operator="equal">
      <formula>G24</formula>
    </cfRule>
  </conditionalFormatting>
  <conditionalFormatting sqref="K26">
    <cfRule type="cellIs" dxfId="3005" priority="99" operator="notEqual">
      <formula>G26</formula>
    </cfRule>
    <cfRule type="cellIs" dxfId="3004" priority="100" operator="equal">
      <formula>G26</formula>
    </cfRule>
  </conditionalFormatting>
  <conditionalFormatting sqref="K27">
    <cfRule type="cellIs" dxfId="3003" priority="97" operator="notEqual">
      <formula>G27</formula>
    </cfRule>
    <cfRule type="cellIs" dxfId="3002" priority="98" operator="equal">
      <formula>G27</formula>
    </cfRule>
  </conditionalFormatting>
  <conditionalFormatting sqref="K28">
    <cfRule type="cellIs" dxfId="3001" priority="95" operator="notEqual">
      <formula>G28</formula>
    </cfRule>
    <cfRule type="cellIs" dxfId="3000" priority="96" operator="equal">
      <formula>G28</formula>
    </cfRule>
  </conditionalFormatting>
  <conditionalFormatting sqref="K29">
    <cfRule type="cellIs" dxfId="2999" priority="93" operator="notEqual">
      <formula>G29</formula>
    </cfRule>
    <cfRule type="cellIs" dxfId="2998" priority="94" operator="equal">
      <formula>G29</formula>
    </cfRule>
  </conditionalFormatting>
  <conditionalFormatting sqref="K30">
    <cfRule type="cellIs" dxfId="2997" priority="91" operator="notEqual">
      <formula>G30</formula>
    </cfRule>
    <cfRule type="cellIs" dxfId="2996" priority="92" operator="equal">
      <formula>G30</formula>
    </cfRule>
  </conditionalFormatting>
  <conditionalFormatting sqref="K31">
    <cfRule type="cellIs" dxfId="2995" priority="89" operator="notEqual">
      <formula>G31</formula>
    </cfRule>
    <cfRule type="cellIs" dxfId="2994" priority="90" operator="equal">
      <formula>G31</formula>
    </cfRule>
  </conditionalFormatting>
  <conditionalFormatting sqref="K32">
    <cfRule type="cellIs" dxfId="2993" priority="87" operator="notEqual">
      <formula>G32</formula>
    </cfRule>
    <cfRule type="cellIs" dxfId="2992" priority="88" operator="equal">
      <formula>G32</formula>
    </cfRule>
  </conditionalFormatting>
  <conditionalFormatting sqref="K33">
    <cfRule type="cellIs" dxfId="2991" priority="85" operator="notEqual">
      <formula>G33</formula>
    </cfRule>
    <cfRule type="cellIs" dxfId="2990" priority="86" operator="equal">
      <formula>G33</formula>
    </cfRule>
  </conditionalFormatting>
  <conditionalFormatting sqref="K34">
    <cfRule type="cellIs" dxfId="2989" priority="83" operator="notEqual">
      <formula>G34</formula>
    </cfRule>
    <cfRule type="cellIs" dxfId="2988" priority="84" operator="equal">
      <formula>G34</formula>
    </cfRule>
  </conditionalFormatting>
  <conditionalFormatting sqref="K35">
    <cfRule type="cellIs" dxfId="2987" priority="81" operator="notEqual">
      <formula>G35</formula>
    </cfRule>
    <cfRule type="cellIs" dxfId="2986" priority="82" operator="equal">
      <formula>G35</formula>
    </cfRule>
  </conditionalFormatting>
  <conditionalFormatting sqref="K36">
    <cfRule type="cellIs" dxfId="2985" priority="79" operator="notEqual">
      <formula>G36</formula>
    </cfRule>
    <cfRule type="cellIs" dxfId="2984" priority="80" operator="equal">
      <formula>G36</formula>
    </cfRule>
  </conditionalFormatting>
  <conditionalFormatting sqref="K37">
    <cfRule type="cellIs" dxfId="2983" priority="77" operator="notEqual">
      <formula>G37</formula>
    </cfRule>
    <cfRule type="cellIs" dxfId="2982" priority="78" operator="equal">
      <formula>G37</formula>
    </cfRule>
  </conditionalFormatting>
  <conditionalFormatting sqref="K38">
    <cfRule type="cellIs" dxfId="2981" priority="75" operator="notEqual">
      <formula>G38</formula>
    </cfRule>
    <cfRule type="cellIs" dxfId="2980" priority="76" operator="equal">
      <formula>G38</formula>
    </cfRule>
  </conditionalFormatting>
  <conditionalFormatting sqref="K39">
    <cfRule type="cellIs" dxfId="2979" priority="73" operator="notEqual">
      <formula>G39</formula>
    </cfRule>
    <cfRule type="cellIs" dxfId="2978" priority="74" operator="equal">
      <formula>G39</formula>
    </cfRule>
  </conditionalFormatting>
  <conditionalFormatting sqref="K40">
    <cfRule type="cellIs" dxfId="2977" priority="71" operator="notEqual">
      <formula>G40</formula>
    </cfRule>
    <cfRule type="cellIs" dxfId="2976" priority="72" operator="equal">
      <formula>G40</formula>
    </cfRule>
  </conditionalFormatting>
  <conditionalFormatting sqref="K41">
    <cfRule type="cellIs" dxfId="2975" priority="69" operator="notEqual">
      <formula>G41</formula>
    </cfRule>
    <cfRule type="cellIs" dxfId="2974" priority="70" operator="equal">
      <formula>G41</formula>
    </cfRule>
  </conditionalFormatting>
  <conditionalFormatting sqref="K43">
    <cfRule type="cellIs" dxfId="2973" priority="67" operator="notEqual">
      <formula>G43</formula>
    </cfRule>
    <cfRule type="cellIs" dxfId="2972" priority="68" operator="equal">
      <formula>G43</formula>
    </cfRule>
  </conditionalFormatting>
  <conditionalFormatting sqref="K44">
    <cfRule type="cellIs" dxfId="2971" priority="65" operator="notEqual">
      <formula>G44</formula>
    </cfRule>
    <cfRule type="cellIs" dxfId="2970" priority="66" operator="equal">
      <formula>G44</formula>
    </cfRule>
  </conditionalFormatting>
  <conditionalFormatting sqref="K45">
    <cfRule type="cellIs" dxfId="2969" priority="63" operator="notEqual">
      <formula>G45</formula>
    </cfRule>
    <cfRule type="cellIs" dxfId="2968" priority="64" operator="equal">
      <formula>G45</formula>
    </cfRule>
  </conditionalFormatting>
  <conditionalFormatting sqref="K46">
    <cfRule type="cellIs" dxfId="2967" priority="61" operator="notEqual">
      <formula>G46</formula>
    </cfRule>
    <cfRule type="cellIs" dxfId="2966" priority="62" operator="equal">
      <formula>G46</formula>
    </cfRule>
  </conditionalFormatting>
  <conditionalFormatting sqref="K47">
    <cfRule type="cellIs" dxfId="2965" priority="59" operator="notEqual">
      <formula>G47</formula>
    </cfRule>
    <cfRule type="cellIs" dxfId="2964" priority="60" operator="equal">
      <formula>G47</formula>
    </cfRule>
  </conditionalFormatting>
  <conditionalFormatting sqref="K48">
    <cfRule type="cellIs" dxfId="2963" priority="57" operator="notEqual">
      <formula>G48</formula>
    </cfRule>
    <cfRule type="cellIs" dxfId="2962" priority="58" operator="equal">
      <formula>G48</formula>
    </cfRule>
  </conditionalFormatting>
  <conditionalFormatting sqref="K49">
    <cfRule type="cellIs" dxfId="2961" priority="55" operator="notEqual">
      <formula>G49</formula>
    </cfRule>
    <cfRule type="cellIs" dxfId="2960" priority="56" operator="equal">
      <formula>G49</formula>
    </cfRule>
  </conditionalFormatting>
  <conditionalFormatting sqref="K50">
    <cfRule type="cellIs" dxfId="2959" priority="53" operator="notEqual">
      <formula>G50</formula>
    </cfRule>
    <cfRule type="cellIs" dxfId="2958" priority="54" operator="equal">
      <formula>G50</formula>
    </cfRule>
  </conditionalFormatting>
  <conditionalFormatting sqref="K51">
    <cfRule type="cellIs" dxfId="2957" priority="51" operator="notEqual">
      <formula>G51</formula>
    </cfRule>
    <cfRule type="cellIs" dxfId="2956" priority="52" operator="equal">
      <formula>G51</formula>
    </cfRule>
  </conditionalFormatting>
  <conditionalFormatting sqref="K52">
    <cfRule type="cellIs" dxfId="2955" priority="49" operator="notEqual">
      <formula>G52</formula>
    </cfRule>
    <cfRule type="cellIs" dxfId="2954" priority="50" operator="equal">
      <formula>G52</formula>
    </cfRule>
  </conditionalFormatting>
  <conditionalFormatting sqref="K53">
    <cfRule type="cellIs" dxfId="2953" priority="47" operator="notEqual">
      <formula>G53</formula>
    </cfRule>
    <cfRule type="cellIs" dxfId="2952" priority="48" operator="equal">
      <formula>G53</formula>
    </cfRule>
  </conditionalFormatting>
  <conditionalFormatting sqref="K54">
    <cfRule type="cellIs" dxfId="2951" priority="45" operator="notEqual">
      <formula>G54</formula>
    </cfRule>
    <cfRule type="cellIs" dxfId="2950" priority="46" operator="equal">
      <formula>G54</formula>
    </cfRule>
  </conditionalFormatting>
  <conditionalFormatting sqref="K55">
    <cfRule type="cellIs" dxfId="2949" priority="43" operator="notEqual">
      <formula>G55</formula>
    </cfRule>
    <cfRule type="cellIs" dxfId="2948" priority="44" operator="equal">
      <formula>G55</formula>
    </cfRule>
  </conditionalFormatting>
  <conditionalFormatting sqref="K56">
    <cfRule type="cellIs" dxfId="2947" priority="41" operator="notEqual">
      <formula>G56</formula>
    </cfRule>
    <cfRule type="cellIs" dxfId="2946" priority="42" operator="equal">
      <formula>G56</formula>
    </cfRule>
  </conditionalFormatting>
  <conditionalFormatting sqref="K57">
    <cfRule type="cellIs" dxfId="2945" priority="39" operator="notEqual">
      <formula>G57</formula>
    </cfRule>
    <cfRule type="cellIs" dxfId="2944" priority="40" operator="equal">
      <formula>G57</formula>
    </cfRule>
  </conditionalFormatting>
  <conditionalFormatting sqref="K58">
    <cfRule type="cellIs" dxfId="2943" priority="37" operator="notEqual">
      <formula>G58</formula>
    </cfRule>
    <cfRule type="cellIs" dxfId="2942" priority="38" operator="equal">
      <formula>G58</formula>
    </cfRule>
  </conditionalFormatting>
  <conditionalFormatting sqref="K59">
    <cfRule type="cellIs" dxfId="2941" priority="35" operator="notEqual">
      <formula>G59</formula>
    </cfRule>
    <cfRule type="cellIs" dxfId="2940" priority="36" operator="equal">
      <formula>G59</formula>
    </cfRule>
  </conditionalFormatting>
  <conditionalFormatting sqref="K60">
    <cfRule type="cellIs" dxfId="2939" priority="33" operator="notEqual">
      <formula>G60</formula>
    </cfRule>
    <cfRule type="cellIs" dxfId="2938" priority="34" operator="equal">
      <formula>G60</formula>
    </cfRule>
  </conditionalFormatting>
  <conditionalFormatting sqref="K61">
    <cfRule type="cellIs" dxfId="2937" priority="31" operator="notEqual">
      <formula>G61</formula>
    </cfRule>
    <cfRule type="cellIs" dxfId="2936" priority="32" operator="equal">
      <formula>G61</formula>
    </cfRule>
  </conditionalFormatting>
  <conditionalFormatting sqref="K62">
    <cfRule type="cellIs" dxfId="2935" priority="29" operator="notEqual">
      <formula>G62</formula>
    </cfRule>
    <cfRule type="cellIs" dxfId="2934" priority="30" operator="equal">
      <formula>G62</formula>
    </cfRule>
  </conditionalFormatting>
  <conditionalFormatting sqref="K63">
    <cfRule type="cellIs" dxfId="2933" priority="27" operator="notEqual">
      <formula>G63</formula>
    </cfRule>
    <cfRule type="cellIs" dxfId="2932" priority="28" operator="equal">
      <formula>G63</formula>
    </cfRule>
  </conditionalFormatting>
  <conditionalFormatting sqref="K67">
    <cfRule type="cellIs" dxfId="2931" priority="25" operator="notEqual">
      <formula>G67</formula>
    </cfRule>
    <cfRule type="cellIs" dxfId="2930" priority="26" operator="equal">
      <formula>G67</formula>
    </cfRule>
  </conditionalFormatting>
  <conditionalFormatting sqref="K68">
    <cfRule type="cellIs" dxfId="2929" priority="23" operator="notEqual">
      <formula>G68</formula>
    </cfRule>
    <cfRule type="cellIs" dxfId="2928" priority="24" operator="equal">
      <formula>G68</formula>
    </cfRule>
  </conditionalFormatting>
  <conditionalFormatting sqref="K69">
    <cfRule type="cellIs" dxfId="2927" priority="21" operator="notEqual">
      <formula>G69</formula>
    </cfRule>
    <cfRule type="cellIs" dxfId="2926" priority="22" operator="equal">
      <formula>G69</formula>
    </cfRule>
  </conditionalFormatting>
  <conditionalFormatting sqref="K71">
    <cfRule type="cellIs" dxfId="2925" priority="19" operator="notEqual">
      <formula>G71</formula>
    </cfRule>
    <cfRule type="cellIs" dxfId="2924" priority="20" operator="equal">
      <formula>G71</formula>
    </cfRule>
  </conditionalFormatting>
  <conditionalFormatting sqref="K72">
    <cfRule type="cellIs" dxfId="2923" priority="17" operator="notEqual">
      <formula>G72</formula>
    </cfRule>
    <cfRule type="cellIs" dxfId="2922" priority="18" operator="equal">
      <formula>G72</formula>
    </cfRule>
  </conditionalFormatting>
  <conditionalFormatting sqref="K73">
    <cfRule type="cellIs" dxfId="2921" priority="15" operator="notEqual">
      <formula>G73</formula>
    </cfRule>
    <cfRule type="cellIs" dxfId="2920" priority="16" operator="equal">
      <formula>G73</formula>
    </cfRule>
  </conditionalFormatting>
  <conditionalFormatting sqref="K76">
    <cfRule type="cellIs" dxfId="2919" priority="13" operator="notEqual">
      <formula>G76</formula>
    </cfRule>
    <cfRule type="cellIs" dxfId="2918" priority="14" operator="equal">
      <formula>G76</formula>
    </cfRule>
  </conditionalFormatting>
  <conditionalFormatting sqref="K9">
    <cfRule type="cellIs" dxfId="2917" priority="131" operator="notEqual">
      <formula>G9</formula>
    </cfRule>
    <cfRule type="cellIs" dxfId="2916" priority="132" operator="equal">
      <formula>G9</formula>
    </cfRule>
  </conditionalFormatting>
  <conditionalFormatting sqref="K10">
    <cfRule type="cellIs" dxfId="2915" priority="129" operator="notEqual">
      <formula>G10</formula>
    </cfRule>
    <cfRule type="cellIs" dxfId="2914" priority="130" operator="equal">
      <formula>G10</formula>
    </cfRule>
  </conditionalFormatting>
  <conditionalFormatting sqref="K11">
    <cfRule type="cellIs" dxfId="2913" priority="127" operator="notEqual">
      <formula>G11</formula>
    </cfRule>
    <cfRule type="cellIs" dxfId="2912" priority="128" operator="equal">
      <formula>G11</formula>
    </cfRule>
  </conditionalFormatting>
  <conditionalFormatting sqref="K12">
    <cfRule type="cellIs" dxfId="2911" priority="125" operator="notEqual">
      <formula>G12</formula>
    </cfRule>
    <cfRule type="cellIs" dxfId="2910" priority="126" operator="equal">
      <formula>G12</formula>
    </cfRule>
  </conditionalFormatting>
  <conditionalFormatting sqref="K13">
    <cfRule type="cellIs" dxfId="2909" priority="123" operator="notEqual">
      <formula>G13</formula>
    </cfRule>
    <cfRule type="cellIs" dxfId="2908" priority="124" operator="equal">
      <formula>G13</formula>
    </cfRule>
  </conditionalFormatting>
  <conditionalFormatting sqref="K14">
    <cfRule type="cellIs" dxfId="2907" priority="121" operator="notEqual">
      <formula>G14</formula>
    </cfRule>
    <cfRule type="cellIs" dxfId="2906" priority="122" operator="equal">
      <formula>G14</formula>
    </cfRule>
  </conditionalFormatting>
  <conditionalFormatting sqref="G76">
    <cfRule type="cellIs" dxfId="2905" priority="11" operator="notEqual">
      <formula>$G$77</formula>
    </cfRule>
    <cfRule type="cellIs" dxfId="290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AFA6313-44C6-4B87-B9AB-9683248D595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0C36424-2293-427F-8FA4-FA2B439B58F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760950F9-5D9E-4D6A-9FBF-B57850E03C0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E82454E-2C2F-46B7-847F-EF54E128C4FC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17C658C5-D29E-46DC-BAFC-87A63F3FCDBE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0739728-DEF6-4BCA-BA46-333524E75CB6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18654D-AF49-488B-97F5-6D028A5182C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00BA9A-5795-4BBD-B8B6-3D21645AFD6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5EAE728-02CA-4BB1-B1C4-DA106A07FC1D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87B5887-0D2C-4755-B00E-4E18B47091E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4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3" width="9.140625" style="1"/>
    <col min="14" max="14" width="21" style="1" bestFit="1" customWidth="1"/>
    <col min="15" max="15" width="7.42578125" style="1" bestFit="1" customWidth="1"/>
    <col min="16" max="16" width="20.5703125" style="1" bestFit="1" customWidth="1"/>
    <col min="17" max="17" width="20.140625" style="1" bestFit="1" customWidth="1"/>
    <col min="18" max="18" width="9.140625" style="1"/>
    <col min="19" max="19" width="17.42578125" style="1" bestFit="1" customWidth="1"/>
    <col min="20" max="20" width="16.28515625" style="1" bestFit="1" customWidth="1"/>
    <col min="21" max="21" width="17.42578125" style="1" bestFit="1" customWidth="1"/>
    <col min="22" max="16384" width="9.140625" style="1"/>
  </cols>
  <sheetData>
    <row r="1" spans="1:21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21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21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21" ht="19.5" customHeight="1" x14ac:dyDescent="0.25">
      <c r="A4" s="79" t="s">
        <v>152</v>
      </c>
      <c r="C4" s="1"/>
    </row>
    <row r="5" spans="1:21" x14ac:dyDescent="0.25">
      <c r="C5" s="1"/>
    </row>
    <row r="6" spans="1:21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  <c r="N6" s="1"/>
      <c r="O6" s="1"/>
      <c r="P6" s="1"/>
      <c r="Q6" s="1"/>
      <c r="R6" s="1"/>
    </row>
    <row r="7" spans="1:21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21" x14ac:dyDescent="0.25">
      <c r="A8" s="9"/>
      <c r="B8" s="10" t="s">
        <v>11</v>
      </c>
      <c r="C8" s="11"/>
      <c r="D8" s="14"/>
      <c r="E8" s="10" t="s">
        <v>12</v>
      </c>
      <c r="F8" s="11"/>
      <c r="G8" s="90">
        <v>4405316.8900000006</v>
      </c>
      <c r="H8" s="10"/>
      <c r="I8" s="90">
        <v>1557351.58</v>
      </c>
      <c r="J8" s="90">
        <v>2847965.31</v>
      </c>
      <c r="K8" s="90"/>
      <c r="L8" s="15"/>
      <c r="N8" s="117"/>
      <c r="O8" s="8"/>
      <c r="P8" s="117"/>
      <c r="Q8" s="117"/>
      <c r="R8" s="8"/>
      <c r="S8" s="101"/>
      <c r="T8" s="101"/>
      <c r="U8" s="101"/>
    </row>
    <row r="9" spans="1:21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  <c r="S9" s="101"/>
      <c r="T9" s="101"/>
      <c r="U9" s="101"/>
    </row>
    <row r="10" spans="1:21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5385.89</v>
      </c>
      <c r="H10" s="17" t="s">
        <v>15</v>
      </c>
      <c r="I10" s="91">
        <v>5385.89</v>
      </c>
      <c r="J10" s="91"/>
      <c r="K10" s="90">
        <v>5385.89</v>
      </c>
      <c r="L10" s="18"/>
      <c r="N10" s="118"/>
      <c r="P10" s="118"/>
      <c r="S10" s="101"/>
      <c r="T10" s="101"/>
      <c r="U10" s="101"/>
    </row>
    <row r="11" spans="1:21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241253.15000000002</v>
      </c>
      <c r="H11" s="17" t="s">
        <v>15</v>
      </c>
      <c r="I11" s="91">
        <v>241253.15000000002</v>
      </c>
      <c r="J11" s="91"/>
      <c r="K11" s="90">
        <v>241253.15000000002</v>
      </c>
      <c r="L11" s="18"/>
      <c r="N11" s="118"/>
      <c r="P11" s="118"/>
      <c r="S11" s="101"/>
      <c r="T11" s="101"/>
      <c r="U11" s="101"/>
    </row>
    <row r="12" spans="1:21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0</v>
      </c>
      <c r="H12" s="17"/>
      <c r="I12" s="91"/>
      <c r="J12" s="91"/>
      <c r="K12" s="90">
        <v>0</v>
      </c>
      <c r="L12" s="18"/>
      <c r="S12" s="101"/>
      <c r="T12" s="101"/>
      <c r="U12" s="101"/>
    </row>
    <row r="13" spans="1:21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1005464.6699999999</v>
      </c>
      <c r="H13" s="17" t="s">
        <v>15</v>
      </c>
      <c r="I13" s="91">
        <v>1005464.6699999999</v>
      </c>
      <c r="J13" s="91"/>
      <c r="K13" s="90">
        <v>1005464.6699999999</v>
      </c>
      <c r="L13" s="18"/>
      <c r="N13" s="118"/>
      <c r="P13" s="118"/>
      <c r="S13" s="101"/>
      <c r="T13" s="101"/>
      <c r="U13" s="101"/>
    </row>
    <row r="14" spans="1:21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1390727.52</v>
      </c>
      <c r="H14" s="17" t="s">
        <v>24</v>
      </c>
      <c r="I14" s="91"/>
      <c r="J14" s="91">
        <v>1390727.52</v>
      </c>
      <c r="K14" s="90">
        <v>1390727.52</v>
      </c>
      <c r="L14" s="18"/>
      <c r="N14" s="118"/>
      <c r="Q14" s="118"/>
      <c r="S14" s="101"/>
      <c r="T14" s="101"/>
      <c r="U14" s="101"/>
    </row>
    <row r="15" spans="1:21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  <c r="S15" s="101"/>
      <c r="T15" s="101"/>
      <c r="U15" s="101"/>
    </row>
    <row r="16" spans="1:21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  <c r="S16" s="101"/>
      <c r="T16" s="101"/>
      <c r="U16" s="101"/>
    </row>
    <row r="17" spans="1:21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  <c r="N17" s="118"/>
      <c r="Q17" s="118"/>
      <c r="S17" s="101"/>
      <c r="T17" s="101"/>
      <c r="U17" s="101"/>
    </row>
    <row r="18" spans="1:21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1457006.47</v>
      </c>
      <c r="H18" s="17" t="s">
        <v>24</v>
      </c>
      <c r="I18" s="91"/>
      <c r="J18" s="91">
        <v>1457006.47</v>
      </c>
      <c r="K18" s="90">
        <v>1457006.47</v>
      </c>
      <c r="L18" s="18"/>
      <c r="N18" s="118"/>
      <c r="Q18" s="118"/>
      <c r="S18" s="101"/>
      <c r="T18" s="101"/>
      <c r="U18" s="101"/>
    </row>
    <row r="19" spans="1:21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  <c r="N19" s="118"/>
      <c r="Q19" s="118"/>
      <c r="S19" s="101"/>
      <c r="T19" s="101"/>
      <c r="U19" s="101"/>
    </row>
    <row r="20" spans="1:21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305247.87</v>
      </c>
      <c r="H20" s="17" t="s">
        <v>15</v>
      </c>
      <c r="I20" s="91">
        <v>305247.87</v>
      </c>
      <c r="J20" s="91"/>
      <c r="K20" s="90">
        <v>305247.87</v>
      </c>
      <c r="L20" s="18"/>
      <c r="N20" s="118"/>
      <c r="Q20" s="118"/>
      <c r="S20" s="101"/>
      <c r="T20" s="101"/>
      <c r="U20" s="101"/>
    </row>
    <row r="21" spans="1:21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  <c r="S21" s="101"/>
      <c r="T21" s="101"/>
      <c r="U21" s="101"/>
    </row>
    <row r="22" spans="1:21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  <c r="S22" s="101"/>
      <c r="T22" s="101"/>
      <c r="U22" s="101"/>
    </row>
    <row r="23" spans="1:21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  <c r="S23" s="101"/>
      <c r="T23" s="101"/>
      <c r="U23" s="101"/>
    </row>
    <row r="24" spans="1:21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231.32</v>
      </c>
      <c r="H24" s="17" t="s">
        <v>24</v>
      </c>
      <c r="I24" s="93"/>
      <c r="J24" s="93">
        <v>231.32</v>
      </c>
      <c r="K24" s="90">
        <v>231.32</v>
      </c>
      <c r="L24" s="18"/>
      <c r="N24" s="118"/>
      <c r="Q24" s="118"/>
      <c r="S24" s="101"/>
      <c r="T24" s="101"/>
      <c r="U24" s="101"/>
    </row>
    <row r="25" spans="1:21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4717565.17</v>
      </c>
      <c r="H25" s="10"/>
      <c r="I25" s="90">
        <v>2028139.4</v>
      </c>
      <c r="J25" s="90">
        <v>2689425.77</v>
      </c>
      <c r="K25" s="90"/>
      <c r="L25" s="15"/>
      <c r="N25" s="118"/>
      <c r="P25" s="118"/>
      <c r="Q25" s="118"/>
      <c r="S25" s="101"/>
      <c r="T25" s="101"/>
      <c r="U25" s="101"/>
    </row>
    <row r="26" spans="1:21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  <c r="S26" s="101"/>
      <c r="T26" s="101"/>
      <c r="U26" s="101"/>
    </row>
    <row r="27" spans="1:21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  <c r="S27" s="101"/>
      <c r="T27" s="101"/>
      <c r="U27" s="101"/>
    </row>
    <row r="28" spans="1:21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  <c r="S28" s="101"/>
      <c r="T28" s="101"/>
      <c r="U28" s="101"/>
    </row>
    <row r="29" spans="1:21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  <c r="S29" s="101"/>
      <c r="T29" s="101"/>
      <c r="U29" s="101"/>
    </row>
    <row r="30" spans="1:21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4715772.96</v>
      </c>
      <c r="H30" s="17" t="s">
        <v>59</v>
      </c>
      <c r="I30" s="91">
        <v>2028139.4</v>
      </c>
      <c r="J30" s="91">
        <v>2687633.56</v>
      </c>
      <c r="K30" s="90">
        <v>4715772.96</v>
      </c>
      <c r="L30" s="18" t="s">
        <v>303</v>
      </c>
      <c r="N30" s="118"/>
      <c r="P30" s="118"/>
      <c r="Q30" s="118"/>
      <c r="S30" s="101"/>
      <c r="T30" s="101"/>
      <c r="U30" s="101"/>
    </row>
    <row r="31" spans="1:21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  <c r="S31" s="101"/>
      <c r="T31" s="101"/>
      <c r="U31" s="101"/>
    </row>
    <row r="32" spans="1:21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  <c r="S32" s="101"/>
      <c r="T32" s="101"/>
      <c r="U32" s="101"/>
    </row>
    <row r="33" spans="1:21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1792.21</v>
      </c>
      <c r="H33" s="17" t="s">
        <v>24</v>
      </c>
      <c r="I33" s="91"/>
      <c r="J33" s="91">
        <v>1792.21</v>
      </c>
      <c r="K33" s="90">
        <v>1792.21</v>
      </c>
      <c r="L33" s="18"/>
      <c r="N33" s="118"/>
      <c r="P33" s="118"/>
      <c r="Q33" s="118"/>
      <c r="S33" s="101"/>
      <c r="T33" s="101"/>
      <c r="U33" s="101"/>
    </row>
    <row r="34" spans="1:21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  <c r="S34" s="101"/>
      <c r="T34" s="101"/>
      <c r="U34" s="101"/>
    </row>
    <row r="35" spans="1:21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  <c r="N35" s="118"/>
      <c r="P35" s="118"/>
      <c r="Q35" s="118"/>
      <c r="S35" s="101"/>
      <c r="T35" s="101"/>
      <c r="U35" s="101"/>
    </row>
    <row r="36" spans="1:21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  <c r="S36" s="101"/>
      <c r="T36" s="101"/>
      <c r="U36" s="101"/>
    </row>
    <row r="37" spans="1:21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  <c r="S37" s="101"/>
      <c r="T37" s="101"/>
      <c r="U37" s="101"/>
    </row>
    <row r="38" spans="1:21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  <c r="S38" s="101"/>
      <c r="T38" s="101"/>
      <c r="U38" s="101"/>
    </row>
    <row r="39" spans="1:21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  <c r="S39" s="101"/>
      <c r="T39" s="101"/>
      <c r="U39" s="101"/>
    </row>
    <row r="40" spans="1:21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  <c r="S40" s="101"/>
      <c r="T40" s="101"/>
      <c r="U40" s="101"/>
    </row>
    <row r="41" spans="1:21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  <c r="S41" s="101"/>
      <c r="T41" s="101"/>
      <c r="U41" s="101"/>
    </row>
    <row r="42" spans="1:21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11613559.870000001</v>
      </c>
      <c r="H42" s="10"/>
      <c r="I42" s="90">
        <v>2509068.5300000003</v>
      </c>
      <c r="J42" s="90">
        <v>9104491.3399999999</v>
      </c>
      <c r="K42" s="90"/>
      <c r="L42" s="15"/>
      <c r="N42" s="118"/>
      <c r="P42" s="118"/>
      <c r="Q42" s="118"/>
      <c r="S42" s="101"/>
      <c r="T42" s="101"/>
      <c r="U42" s="101"/>
    </row>
    <row r="43" spans="1:21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  <c r="S43" s="101"/>
      <c r="T43" s="101"/>
      <c r="U43" s="101"/>
    </row>
    <row r="44" spans="1:21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6890688.4000000004</v>
      </c>
      <c r="H44" s="17" t="s">
        <v>24</v>
      </c>
      <c r="I44" s="91"/>
      <c r="J44" s="91">
        <v>6890688.4000000004</v>
      </c>
      <c r="K44" s="90">
        <v>6890688.4000000004</v>
      </c>
      <c r="L44" s="18"/>
      <c r="N44" s="118"/>
      <c r="Q44" s="118"/>
      <c r="S44" s="101"/>
      <c r="T44" s="101"/>
      <c r="U44" s="101"/>
    </row>
    <row r="45" spans="1:21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  <c r="S45" s="101"/>
      <c r="T45" s="101"/>
      <c r="U45" s="101"/>
    </row>
    <row r="46" spans="1:21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  <c r="N46" s="118"/>
      <c r="Q46" s="118"/>
      <c r="S46" s="101"/>
      <c r="T46" s="101"/>
      <c r="U46" s="101"/>
    </row>
    <row r="47" spans="1:21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1796774.84</v>
      </c>
      <c r="H47" s="17" t="s">
        <v>15</v>
      </c>
      <c r="I47" s="91">
        <v>1796774.84</v>
      </c>
      <c r="J47" s="91"/>
      <c r="K47" s="90">
        <v>1796774.84</v>
      </c>
      <c r="L47" s="18"/>
      <c r="N47" s="118"/>
      <c r="P47" s="118"/>
      <c r="S47" s="101"/>
      <c r="T47" s="101"/>
      <c r="U47" s="101"/>
    </row>
    <row r="48" spans="1:21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  <c r="S48" s="101"/>
      <c r="T48" s="101"/>
      <c r="U48" s="101"/>
    </row>
    <row r="49" spans="1:21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620454.76</v>
      </c>
      <c r="H49" s="17" t="s">
        <v>15</v>
      </c>
      <c r="I49" s="91">
        <v>620454.76</v>
      </c>
      <c r="J49" s="91"/>
      <c r="K49" s="90">
        <v>620454.76</v>
      </c>
      <c r="L49" s="18"/>
      <c r="N49" s="118"/>
      <c r="P49" s="118"/>
      <c r="S49" s="101"/>
      <c r="T49" s="101"/>
      <c r="U49" s="101"/>
    </row>
    <row r="50" spans="1:21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  <c r="S50" s="101"/>
      <c r="T50" s="101"/>
      <c r="U50" s="101"/>
    </row>
    <row r="51" spans="1:21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  <c r="S51" s="101"/>
      <c r="T51" s="101"/>
      <c r="U51" s="101"/>
    </row>
    <row r="52" spans="1:21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173934.23</v>
      </c>
      <c r="H52" s="17" t="s">
        <v>24</v>
      </c>
      <c r="I52" s="91"/>
      <c r="J52" s="91">
        <v>173934.23</v>
      </c>
      <c r="K52" s="90">
        <v>173934.23</v>
      </c>
      <c r="L52" s="18"/>
      <c r="N52" s="118"/>
      <c r="Q52" s="118"/>
      <c r="S52" s="101"/>
      <c r="T52" s="101"/>
      <c r="U52" s="101"/>
    </row>
    <row r="53" spans="1:21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  <c r="S53" s="101"/>
      <c r="T53" s="101"/>
      <c r="U53" s="101"/>
    </row>
    <row r="54" spans="1:21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78578.960000000006</v>
      </c>
      <c r="H54" s="17" t="s">
        <v>24</v>
      </c>
      <c r="I54" s="91"/>
      <c r="J54" s="91">
        <v>78578.960000000006</v>
      </c>
      <c r="K54" s="90">
        <v>78578.960000000006</v>
      </c>
      <c r="L54" s="18"/>
      <c r="N54" s="118"/>
      <c r="Q54" s="118"/>
      <c r="S54" s="101"/>
      <c r="T54" s="101"/>
      <c r="U54" s="101"/>
    </row>
    <row r="55" spans="1:21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757062.1</v>
      </c>
      <c r="H55" s="17" t="s">
        <v>24</v>
      </c>
      <c r="I55" s="91"/>
      <c r="J55" s="91">
        <v>757062.1</v>
      </c>
      <c r="K55" s="90">
        <v>757062.1</v>
      </c>
      <c r="L55" s="18"/>
      <c r="N55" s="118"/>
      <c r="Q55" s="118"/>
      <c r="S55" s="101"/>
      <c r="T55" s="101"/>
      <c r="U55" s="101"/>
    </row>
    <row r="56" spans="1:21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  <c r="N56" s="118"/>
      <c r="Q56" s="118"/>
      <c r="S56" s="101"/>
      <c r="T56" s="101"/>
      <c r="U56" s="101"/>
    </row>
    <row r="57" spans="1:21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  <c r="S57" s="101"/>
      <c r="T57" s="101"/>
      <c r="U57" s="101"/>
    </row>
    <row r="58" spans="1:21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  <c r="S58" s="101"/>
      <c r="T58" s="101"/>
      <c r="U58" s="101"/>
    </row>
    <row r="59" spans="1:21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133857.23000000001</v>
      </c>
      <c r="H59" s="17" t="s">
        <v>24</v>
      </c>
      <c r="I59" s="91"/>
      <c r="J59" s="91">
        <v>133857.23000000001</v>
      </c>
      <c r="K59" s="90">
        <v>133857.23000000001</v>
      </c>
      <c r="L59" s="18"/>
      <c r="S59" s="101"/>
      <c r="T59" s="101"/>
      <c r="U59" s="101"/>
    </row>
    <row r="60" spans="1:21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91838.93</v>
      </c>
      <c r="H60" s="17" t="s">
        <v>15</v>
      </c>
      <c r="I60" s="91">
        <v>91838.93</v>
      </c>
      <c r="J60" s="91"/>
      <c r="K60" s="90">
        <v>91838.93</v>
      </c>
      <c r="L60" s="18"/>
      <c r="N60" s="118"/>
      <c r="Q60" s="118"/>
      <c r="S60" s="101"/>
      <c r="T60" s="101"/>
      <c r="U60" s="101"/>
    </row>
    <row r="61" spans="1:21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214766.49</v>
      </c>
      <c r="H61" s="17" t="s">
        <v>24</v>
      </c>
      <c r="I61" s="91"/>
      <c r="J61" s="91">
        <v>214766.49</v>
      </c>
      <c r="K61" s="90">
        <v>214766.49</v>
      </c>
      <c r="L61" s="18"/>
      <c r="N61" s="118"/>
      <c r="P61" s="118"/>
      <c r="S61" s="101"/>
      <c r="T61" s="101"/>
      <c r="U61" s="101"/>
    </row>
    <row r="62" spans="1:21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769291.48</v>
      </c>
      <c r="H62" s="17" t="s">
        <v>24</v>
      </c>
      <c r="I62" s="91"/>
      <c r="J62" s="91">
        <v>769291.48</v>
      </c>
      <c r="K62" s="90">
        <v>769291.48</v>
      </c>
      <c r="L62" s="18"/>
      <c r="N62" s="118"/>
      <c r="Q62" s="118"/>
      <c r="S62" s="101"/>
      <c r="T62" s="101"/>
      <c r="U62" s="101"/>
    </row>
    <row r="63" spans="1:21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86312.45</v>
      </c>
      <c r="H63" s="17" t="s">
        <v>24</v>
      </c>
      <c r="I63" s="91"/>
      <c r="J63" s="91">
        <v>86312.45</v>
      </c>
      <c r="K63" s="90">
        <v>86312.45</v>
      </c>
      <c r="L63" s="18"/>
      <c r="N63" s="118"/>
      <c r="Q63" s="118"/>
      <c r="S63" s="101"/>
      <c r="T63" s="101"/>
      <c r="U63" s="101"/>
    </row>
    <row r="64" spans="1:21" ht="15" hidden="1" customHeight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  <c r="S64" s="101"/>
      <c r="T64" s="101"/>
      <c r="U64" s="101"/>
    </row>
    <row r="65" spans="1:21" ht="15" hidden="1" customHeight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  <c r="S65" s="101"/>
      <c r="T65" s="101"/>
      <c r="U65" s="101"/>
    </row>
    <row r="66" spans="1:21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  <c r="S66" s="101"/>
      <c r="T66" s="101"/>
      <c r="U66" s="101"/>
    </row>
    <row r="67" spans="1:21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  <c r="S67" s="101"/>
      <c r="T67" s="101"/>
      <c r="U67" s="101"/>
    </row>
    <row r="68" spans="1:21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  <c r="S68" s="101"/>
      <c r="T68" s="101"/>
      <c r="U68" s="101"/>
    </row>
    <row r="69" spans="1:21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  <c r="S69" s="101"/>
      <c r="T69" s="101"/>
      <c r="U69" s="101"/>
    </row>
    <row r="70" spans="1:21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3032188.6300000004</v>
      </c>
      <c r="H70" s="10"/>
      <c r="I70" s="90">
        <v>0</v>
      </c>
      <c r="J70" s="90">
        <v>3032188.6300000004</v>
      </c>
      <c r="K70" s="90"/>
      <c r="L70" s="15"/>
      <c r="N70" s="118"/>
      <c r="Q70" s="118"/>
      <c r="S70" s="101"/>
      <c r="T70" s="101"/>
      <c r="U70" s="101"/>
    </row>
    <row r="71" spans="1:21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  <c r="S71" s="101"/>
      <c r="T71" s="101"/>
      <c r="U71" s="101"/>
    </row>
    <row r="72" spans="1:21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2145587.7000000002</v>
      </c>
      <c r="H72" s="17" t="s">
        <v>24</v>
      </c>
      <c r="I72" s="91"/>
      <c r="J72" s="91">
        <v>2145587.7000000002</v>
      </c>
      <c r="K72" s="90">
        <v>2145587.7000000002</v>
      </c>
      <c r="L72" s="18"/>
      <c r="N72" s="118"/>
      <c r="Q72" s="118"/>
      <c r="S72" s="101"/>
      <c r="T72" s="101"/>
      <c r="U72" s="101"/>
    </row>
    <row r="73" spans="1:21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886600.93</v>
      </c>
      <c r="H73" s="17" t="s">
        <v>24</v>
      </c>
      <c r="I73" s="91"/>
      <c r="J73" s="91">
        <v>886600.93</v>
      </c>
      <c r="K73" s="90">
        <v>886600.93</v>
      </c>
      <c r="L73" s="18"/>
      <c r="N73" s="118"/>
      <c r="Q73" s="118"/>
      <c r="S73" s="101"/>
      <c r="T73" s="101"/>
      <c r="U73" s="101"/>
    </row>
    <row r="74" spans="1:21" ht="15" hidden="1" customHeight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  <c r="N74" s="118"/>
      <c r="P74" s="118"/>
      <c r="Q74" s="118"/>
      <c r="S74" s="101"/>
      <c r="T74" s="101"/>
      <c r="U74" s="101"/>
    </row>
    <row r="75" spans="1:21" ht="15" hidden="1" customHeight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  <c r="S75" s="101"/>
      <c r="T75" s="101"/>
      <c r="U75" s="101"/>
    </row>
    <row r="76" spans="1:21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23768630.559999999</v>
      </c>
      <c r="H76" s="26"/>
      <c r="I76" s="94">
        <v>6094559.5099999998</v>
      </c>
      <c r="J76" s="94">
        <v>17674071.050000001</v>
      </c>
      <c r="K76" s="90">
        <v>23768630.560000002</v>
      </c>
      <c r="L76" s="27"/>
      <c r="N76" s="1"/>
      <c r="O76" s="1"/>
      <c r="P76" s="1"/>
      <c r="Q76" s="1"/>
      <c r="R76" s="1"/>
      <c r="S76" s="101"/>
      <c r="T76" s="101"/>
      <c r="U76" s="101"/>
    </row>
    <row r="77" spans="1:21" ht="15.75" x14ac:dyDescent="0.25">
      <c r="F77" s="83" t="s">
        <v>200</v>
      </c>
      <c r="G77" s="95">
        <v>23768630.559999999</v>
      </c>
      <c r="H77" s="14"/>
      <c r="I77" s="85">
        <v>0.25641189106857826</v>
      </c>
      <c r="J77" s="85">
        <v>0.7435881089314218</v>
      </c>
      <c r="K77" s="29"/>
      <c r="L77" s="30"/>
      <c r="S77" s="101"/>
      <c r="T77" s="101"/>
      <c r="U77" s="101"/>
    </row>
    <row r="78" spans="1:21" x14ac:dyDescent="0.25">
      <c r="R78" s="8"/>
    </row>
    <row r="79" spans="1:21" ht="15.75" x14ac:dyDescent="0.25">
      <c r="F79" s="86" t="s">
        <v>201</v>
      </c>
    </row>
    <row r="80" spans="1:21" hidden="1" x14ac:dyDescent="0.25">
      <c r="H80" s="1" t="s">
        <v>15</v>
      </c>
      <c r="N80" s="8"/>
      <c r="O80" s="8"/>
      <c r="P80" s="8"/>
      <c r="Q80" s="8"/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136937068.48299998</v>
      </c>
      <c r="J83" s="87">
        <v>4.4506279983323925E-2</v>
      </c>
      <c r="K83" s="88" t="s">
        <v>203</v>
      </c>
    </row>
    <row r="84" spans="3:11" x14ac:dyDescent="0.25">
      <c r="I84" s="43"/>
    </row>
    <row r="85" spans="3:11" x14ac:dyDescent="0.25">
      <c r="I85" s="10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893" priority="119" operator="notEqual">
      <formula>G15</formula>
    </cfRule>
    <cfRule type="cellIs" dxfId="2892" priority="120" operator="equal">
      <formula>G15</formula>
    </cfRule>
  </conditionalFormatting>
  <conditionalFormatting sqref="K16">
    <cfRule type="cellIs" dxfId="2891" priority="117" operator="notEqual">
      <formula>G16</formula>
    </cfRule>
    <cfRule type="cellIs" dxfId="2890" priority="118" operator="equal">
      <formula>G16</formula>
    </cfRule>
  </conditionalFormatting>
  <conditionalFormatting sqref="K17">
    <cfRule type="cellIs" dxfId="2889" priority="115" operator="notEqual">
      <formula>G17</formula>
    </cfRule>
    <cfRule type="cellIs" dxfId="2888" priority="116" operator="equal">
      <formula>G17</formula>
    </cfRule>
  </conditionalFormatting>
  <conditionalFormatting sqref="K18">
    <cfRule type="cellIs" dxfId="2887" priority="113" operator="notEqual">
      <formula>G18</formula>
    </cfRule>
    <cfRule type="cellIs" dxfId="2886" priority="114" operator="equal">
      <formula>G18</formula>
    </cfRule>
  </conditionalFormatting>
  <conditionalFormatting sqref="K19">
    <cfRule type="cellIs" dxfId="2885" priority="111" operator="notEqual">
      <formula>G19</formula>
    </cfRule>
    <cfRule type="cellIs" dxfId="2884" priority="112" operator="equal">
      <formula>G19</formula>
    </cfRule>
  </conditionalFormatting>
  <conditionalFormatting sqref="K20">
    <cfRule type="cellIs" dxfId="2883" priority="109" operator="notEqual">
      <formula>G20</formula>
    </cfRule>
    <cfRule type="cellIs" dxfId="2882" priority="110" operator="equal">
      <formula>G20</formula>
    </cfRule>
  </conditionalFormatting>
  <conditionalFormatting sqref="K21">
    <cfRule type="cellIs" dxfId="2881" priority="107" operator="notEqual">
      <formula>G21</formula>
    </cfRule>
    <cfRule type="cellIs" dxfId="2880" priority="108" operator="equal">
      <formula>G21</formula>
    </cfRule>
  </conditionalFormatting>
  <conditionalFormatting sqref="K22">
    <cfRule type="cellIs" dxfId="2879" priority="105" operator="notEqual">
      <formula>G22</formula>
    </cfRule>
    <cfRule type="cellIs" dxfId="2878" priority="106" operator="equal">
      <formula>G22</formula>
    </cfRule>
  </conditionalFormatting>
  <conditionalFormatting sqref="K23">
    <cfRule type="cellIs" dxfId="2877" priority="103" operator="notEqual">
      <formula>G23</formula>
    </cfRule>
    <cfRule type="cellIs" dxfId="2876" priority="104" operator="equal">
      <formula>G23</formula>
    </cfRule>
  </conditionalFormatting>
  <conditionalFormatting sqref="K24">
    <cfRule type="cellIs" dxfId="2875" priority="101" operator="notEqual">
      <formula>G24</formula>
    </cfRule>
    <cfRule type="cellIs" dxfId="2874" priority="102" operator="equal">
      <formula>G24</formula>
    </cfRule>
  </conditionalFormatting>
  <conditionalFormatting sqref="K26">
    <cfRule type="cellIs" dxfId="2873" priority="99" operator="notEqual">
      <formula>G26</formula>
    </cfRule>
    <cfRule type="cellIs" dxfId="2872" priority="100" operator="equal">
      <formula>G26</formula>
    </cfRule>
  </conditionalFormatting>
  <conditionalFormatting sqref="K27">
    <cfRule type="cellIs" dxfId="2871" priority="97" operator="notEqual">
      <formula>G27</formula>
    </cfRule>
    <cfRule type="cellIs" dxfId="2870" priority="98" operator="equal">
      <formula>G27</formula>
    </cfRule>
  </conditionalFormatting>
  <conditionalFormatting sqref="K28">
    <cfRule type="cellIs" dxfId="2869" priority="95" operator="notEqual">
      <formula>G28</formula>
    </cfRule>
    <cfRule type="cellIs" dxfId="2868" priority="96" operator="equal">
      <formula>G28</formula>
    </cfRule>
  </conditionalFormatting>
  <conditionalFormatting sqref="K29">
    <cfRule type="cellIs" dxfId="2867" priority="93" operator="notEqual">
      <formula>G29</formula>
    </cfRule>
    <cfRule type="cellIs" dxfId="2866" priority="94" operator="equal">
      <formula>G29</formula>
    </cfRule>
  </conditionalFormatting>
  <conditionalFormatting sqref="K30">
    <cfRule type="cellIs" dxfId="2865" priority="91" operator="notEqual">
      <formula>G30</formula>
    </cfRule>
    <cfRule type="cellIs" dxfId="2864" priority="92" operator="equal">
      <formula>G30</formula>
    </cfRule>
  </conditionalFormatting>
  <conditionalFormatting sqref="K31">
    <cfRule type="cellIs" dxfId="2863" priority="89" operator="notEqual">
      <formula>G31</formula>
    </cfRule>
    <cfRule type="cellIs" dxfId="2862" priority="90" operator="equal">
      <formula>G31</formula>
    </cfRule>
  </conditionalFormatting>
  <conditionalFormatting sqref="K32">
    <cfRule type="cellIs" dxfId="2861" priority="87" operator="notEqual">
      <formula>G32</formula>
    </cfRule>
    <cfRule type="cellIs" dxfId="2860" priority="88" operator="equal">
      <formula>G32</formula>
    </cfRule>
  </conditionalFormatting>
  <conditionalFormatting sqref="K33">
    <cfRule type="cellIs" dxfId="2859" priority="85" operator="notEqual">
      <formula>G33</formula>
    </cfRule>
    <cfRule type="cellIs" dxfId="2858" priority="86" operator="equal">
      <formula>G33</formula>
    </cfRule>
  </conditionalFormatting>
  <conditionalFormatting sqref="K34">
    <cfRule type="cellIs" dxfId="2857" priority="83" operator="notEqual">
      <formula>G34</formula>
    </cfRule>
    <cfRule type="cellIs" dxfId="2856" priority="84" operator="equal">
      <formula>G34</formula>
    </cfRule>
  </conditionalFormatting>
  <conditionalFormatting sqref="K35">
    <cfRule type="cellIs" dxfId="2855" priority="81" operator="notEqual">
      <formula>G35</formula>
    </cfRule>
    <cfRule type="cellIs" dxfId="2854" priority="82" operator="equal">
      <formula>G35</formula>
    </cfRule>
  </conditionalFormatting>
  <conditionalFormatting sqref="K36">
    <cfRule type="cellIs" dxfId="2853" priority="79" operator="notEqual">
      <formula>G36</formula>
    </cfRule>
    <cfRule type="cellIs" dxfId="2852" priority="80" operator="equal">
      <formula>G36</formula>
    </cfRule>
  </conditionalFormatting>
  <conditionalFormatting sqref="K37">
    <cfRule type="cellIs" dxfId="2851" priority="77" operator="notEqual">
      <formula>G37</formula>
    </cfRule>
    <cfRule type="cellIs" dxfId="2850" priority="78" operator="equal">
      <formula>G37</formula>
    </cfRule>
  </conditionalFormatting>
  <conditionalFormatting sqref="K38">
    <cfRule type="cellIs" dxfId="2849" priority="75" operator="notEqual">
      <formula>G38</formula>
    </cfRule>
    <cfRule type="cellIs" dxfId="2848" priority="76" operator="equal">
      <formula>G38</formula>
    </cfRule>
  </conditionalFormatting>
  <conditionalFormatting sqref="K39">
    <cfRule type="cellIs" dxfId="2847" priority="73" operator="notEqual">
      <formula>G39</formula>
    </cfRule>
    <cfRule type="cellIs" dxfId="2846" priority="74" operator="equal">
      <formula>G39</formula>
    </cfRule>
  </conditionalFormatting>
  <conditionalFormatting sqref="K40">
    <cfRule type="cellIs" dxfId="2845" priority="71" operator="notEqual">
      <formula>G40</formula>
    </cfRule>
    <cfRule type="cellIs" dxfId="2844" priority="72" operator="equal">
      <formula>G40</formula>
    </cfRule>
  </conditionalFormatting>
  <conditionalFormatting sqref="K41">
    <cfRule type="cellIs" dxfId="2843" priority="69" operator="notEqual">
      <formula>G41</formula>
    </cfRule>
    <cfRule type="cellIs" dxfId="2842" priority="70" operator="equal">
      <formula>G41</formula>
    </cfRule>
  </conditionalFormatting>
  <conditionalFormatting sqref="K43">
    <cfRule type="cellIs" dxfId="2841" priority="67" operator="notEqual">
      <formula>G43</formula>
    </cfRule>
    <cfRule type="cellIs" dxfId="2840" priority="68" operator="equal">
      <formula>G43</formula>
    </cfRule>
  </conditionalFormatting>
  <conditionalFormatting sqref="K44">
    <cfRule type="cellIs" dxfId="2839" priority="65" operator="notEqual">
      <formula>G44</formula>
    </cfRule>
    <cfRule type="cellIs" dxfId="2838" priority="66" operator="equal">
      <formula>G44</formula>
    </cfRule>
  </conditionalFormatting>
  <conditionalFormatting sqref="K45">
    <cfRule type="cellIs" dxfId="2837" priority="63" operator="notEqual">
      <formula>G45</formula>
    </cfRule>
    <cfRule type="cellIs" dxfId="2836" priority="64" operator="equal">
      <formula>G45</formula>
    </cfRule>
  </conditionalFormatting>
  <conditionalFormatting sqref="K46">
    <cfRule type="cellIs" dxfId="2835" priority="61" operator="notEqual">
      <formula>G46</formula>
    </cfRule>
    <cfRule type="cellIs" dxfId="2834" priority="62" operator="equal">
      <formula>G46</formula>
    </cfRule>
  </conditionalFormatting>
  <conditionalFormatting sqref="K47">
    <cfRule type="cellIs" dxfId="2833" priority="59" operator="notEqual">
      <formula>G47</formula>
    </cfRule>
    <cfRule type="cellIs" dxfId="2832" priority="60" operator="equal">
      <formula>G47</formula>
    </cfRule>
  </conditionalFormatting>
  <conditionalFormatting sqref="K48">
    <cfRule type="cellIs" dxfId="2831" priority="57" operator="notEqual">
      <formula>G48</formula>
    </cfRule>
    <cfRule type="cellIs" dxfId="2830" priority="58" operator="equal">
      <formula>G48</formula>
    </cfRule>
  </conditionalFormatting>
  <conditionalFormatting sqref="K49">
    <cfRule type="cellIs" dxfId="2829" priority="55" operator="notEqual">
      <formula>G49</formula>
    </cfRule>
    <cfRule type="cellIs" dxfId="2828" priority="56" operator="equal">
      <formula>G49</formula>
    </cfRule>
  </conditionalFormatting>
  <conditionalFormatting sqref="K50">
    <cfRule type="cellIs" dxfId="2827" priority="53" operator="notEqual">
      <formula>G50</formula>
    </cfRule>
    <cfRule type="cellIs" dxfId="2826" priority="54" operator="equal">
      <formula>G50</formula>
    </cfRule>
  </conditionalFormatting>
  <conditionalFormatting sqref="K51">
    <cfRule type="cellIs" dxfId="2825" priority="51" operator="notEqual">
      <formula>G51</formula>
    </cfRule>
    <cfRule type="cellIs" dxfId="2824" priority="52" operator="equal">
      <formula>G51</formula>
    </cfRule>
  </conditionalFormatting>
  <conditionalFormatting sqref="K52">
    <cfRule type="cellIs" dxfId="2823" priority="49" operator="notEqual">
      <formula>G52</formula>
    </cfRule>
    <cfRule type="cellIs" dxfId="2822" priority="50" operator="equal">
      <formula>G52</formula>
    </cfRule>
  </conditionalFormatting>
  <conditionalFormatting sqref="K53">
    <cfRule type="cellIs" dxfId="2821" priority="47" operator="notEqual">
      <formula>G53</formula>
    </cfRule>
    <cfRule type="cellIs" dxfId="2820" priority="48" operator="equal">
      <formula>G53</formula>
    </cfRule>
  </conditionalFormatting>
  <conditionalFormatting sqref="K54">
    <cfRule type="cellIs" dxfId="2819" priority="45" operator="notEqual">
      <formula>G54</formula>
    </cfRule>
    <cfRule type="cellIs" dxfId="2818" priority="46" operator="equal">
      <formula>G54</formula>
    </cfRule>
  </conditionalFormatting>
  <conditionalFormatting sqref="K55">
    <cfRule type="cellIs" dxfId="2817" priority="43" operator="notEqual">
      <formula>G55</formula>
    </cfRule>
    <cfRule type="cellIs" dxfId="2816" priority="44" operator="equal">
      <formula>G55</formula>
    </cfRule>
  </conditionalFormatting>
  <conditionalFormatting sqref="K56">
    <cfRule type="cellIs" dxfId="2815" priority="41" operator="notEqual">
      <formula>G56</formula>
    </cfRule>
    <cfRule type="cellIs" dxfId="2814" priority="42" operator="equal">
      <formula>G56</formula>
    </cfRule>
  </conditionalFormatting>
  <conditionalFormatting sqref="K57">
    <cfRule type="cellIs" dxfId="2813" priority="39" operator="notEqual">
      <formula>G57</formula>
    </cfRule>
    <cfRule type="cellIs" dxfId="2812" priority="40" operator="equal">
      <formula>G57</formula>
    </cfRule>
  </conditionalFormatting>
  <conditionalFormatting sqref="K58">
    <cfRule type="cellIs" dxfId="2811" priority="37" operator="notEqual">
      <formula>G58</formula>
    </cfRule>
    <cfRule type="cellIs" dxfId="2810" priority="38" operator="equal">
      <formula>G58</formula>
    </cfRule>
  </conditionalFormatting>
  <conditionalFormatting sqref="K59">
    <cfRule type="cellIs" dxfId="2809" priority="35" operator="notEqual">
      <formula>G59</formula>
    </cfRule>
    <cfRule type="cellIs" dxfId="2808" priority="36" operator="equal">
      <formula>G59</formula>
    </cfRule>
  </conditionalFormatting>
  <conditionalFormatting sqref="K60">
    <cfRule type="cellIs" dxfId="2807" priority="33" operator="notEqual">
      <formula>G60</formula>
    </cfRule>
    <cfRule type="cellIs" dxfId="2806" priority="34" operator="equal">
      <formula>G60</formula>
    </cfRule>
  </conditionalFormatting>
  <conditionalFormatting sqref="K61">
    <cfRule type="cellIs" dxfId="2805" priority="31" operator="notEqual">
      <formula>G61</formula>
    </cfRule>
    <cfRule type="cellIs" dxfId="2804" priority="32" operator="equal">
      <formula>G61</formula>
    </cfRule>
  </conditionalFormatting>
  <conditionalFormatting sqref="K62">
    <cfRule type="cellIs" dxfId="2803" priority="29" operator="notEqual">
      <formula>G62</formula>
    </cfRule>
    <cfRule type="cellIs" dxfId="2802" priority="30" operator="equal">
      <formula>G62</formula>
    </cfRule>
  </conditionalFormatting>
  <conditionalFormatting sqref="K63">
    <cfRule type="cellIs" dxfId="2801" priority="27" operator="notEqual">
      <formula>G63</formula>
    </cfRule>
    <cfRule type="cellIs" dxfId="2800" priority="28" operator="equal">
      <formula>G63</formula>
    </cfRule>
  </conditionalFormatting>
  <conditionalFormatting sqref="K67">
    <cfRule type="cellIs" dxfId="2799" priority="25" operator="notEqual">
      <formula>G67</formula>
    </cfRule>
    <cfRule type="cellIs" dxfId="2798" priority="26" operator="equal">
      <formula>G67</formula>
    </cfRule>
  </conditionalFormatting>
  <conditionalFormatting sqref="K68">
    <cfRule type="cellIs" dxfId="2797" priority="23" operator="notEqual">
      <formula>G68</formula>
    </cfRule>
    <cfRule type="cellIs" dxfId="2796" priority="24" operator="equal">
      <formula>G68</formula>
    </cfRule>
  </conditionalFormatting>
  <conditionalFormatting sqref="K69">
    <cfRule type="cellIs" dxfId="2795" priority="21" operator="notEqual">
      <formula>G69</formula>
    </cfRule>
    <cfRule type="cellIs" dxfId="2794" priority="22" operator="equal">
      <formula>G69</formula>
    </cfRule>
  </conditionalFormatting>
  <conditionalFormatting sqref="K71">
    <cfRule type="cellIs" dxfId="2793" priority="19" operator="notEqual">
      <formula>G71</formula>
    </cfRule>
    <cfRule type="cellIs" dxfId="2792" priority="20" operator="equal">
      <formula>G71</formula>
    </cfRule>
  </conditionalFormatting>
  <conditionalFormatting sqref="K72">
    <cfRule type="cellIs" dxfId="2791" priority="17" operator="notEqual">
      <formula>G72</formula>
    </cfRule>
    <cfRule type="cellIs" dxfId="2790" priority="18" operator="equal">
      <formula>G72</formula>
    </cfRule>
  </conditionalFormatting>
  <conditionalFormatting sqref="K73">
    <cfRule type="cellIs" dxfId="2789" priority="15" operator="notEqual">
      <formula>G73</formula>
    </cfRule>
    <cfRule type="cellIs" dxfId="2788" priority="16" operator="equal">
      <formula>G73</formula>
    </cfRule>
  </conditionalFormatting>
  <conditionalFormatting sqref="K76">
    <cfRule type="cellIs" dxfId="2787" priority="13" operator="notEqual">
      <formula>G76</formula>
    </cfRule>
    <cfRule type="cellIs" dxfId="2786" priority="14" operator="equal">
      <formula>G76</formula>
    </cfRule>
  </conditionalFormatting>
  <conditionalFormatting sqref="K9">
    <cfRule type="cellIs" dxfId="2785" priority="131" operator="notEqual">
      <formula>G9</formula>
    </cfRule>
    <cfRule type="cellIs" dxfId="2784" priority="132" operator="equal">
      <formula>G9</formula>
    </cfRule>
  </conditionalFormatting>
  <conditionalFormatting sqref="K10">
    <cfRule type="cellIs" dxfId="2783" priority="129" operator="notEqual">
      <formula>G10</formula>
    </cfRule>
    <cfRule type="cellIs" dxfId="2782" priority="130" operator="equal">
      <formula>G10</formula>
    </cfRule>
  </conditionalFormatting>
  <conditionalFormatting sqref="K11">
    <cfRule type="cellIs" dxfId="2781" priority="127" operator="notEqual">
      <formula>G11</formula>
    </cfRule>
    <cfRule type="cellIs" dxfId="2780" priority="128" operator="equal">
      <formula>G11</formula>
    </cfRule>
  </conditionalFormatting>
  <conditionalFormatting sqref="K12">
    <cfRule type="cellIs" dxfId="2779" priority="125" operator="notEqual">
      <formula>G12</formula>
    </cfRule>
    <cfRule type="cellIs" dxfId="2778" priority="126" operator="equal">
      <formula>G12</formula>
    </cfRule>
  </conditionalFormatting>
  <conditionalFormatting sqref="K13">
    <cfRule type="cellIs" dxfId="2777" priority="123" operator="notEqual">
      <formula>G13</formula>
    </cfRule>
    <cfRule type="cellIs" dxfId="2776" priority="124" operator="equal">
      <formula>G13</formula>
    </cfRule>
  </conditionalFormatting>
  <conditionalFormatting sqref="K14">
    <cfRule type="cellIs" dxfId="2775" priority="121" operator="notEqual">
      <formula>G14</formula>
    </cfRule>
    <cfRule type="cellIs" dxfId="2774" priority="122" operator="equal">
      <formula>G14</formula>
    </cfRule>
  </conditionalFormatting>
  <conditionalFormatting sqref="G76">
    <cfRule type="cellIs" dxfId="2773" priority="11" operator="notEqual">
      <formula>$G$77</formula>
    </cfRule>
    <cfRule type="cellIs" dxfId="277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A3A5C33-4F65-480C-9ACB-BB909215949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4439AE5D-E7AA-4B55-A75A-E9E148DCBA2A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F0A8C6D-D286-468F-B119-0B286EA0F522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96855BE-F35D-45C8-AF89-04D245EE34E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E4171AC-AE15-4E9F-8C44-78DD9AA311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C2F02E5-A6B7-45CC-99C3-194F51BA3B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5FA461-582E-42E7-AEC5-CF86EA3B7BA7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4C2F8E7-6AD8-4320-8740-B9430B8BC57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A1292B4-D822-4463-8EA4-FBC5F74AB3F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F4182D3-30FC-4238-87F9-A3001C56FF9C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153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412286.22</v>
      </c>
      <c r="H8" s="122"/>
      <c r="I8" s="128">
        <v>34496.22</v>
      </c>
      <c r="J8" s="128">
        <v>377790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>
        <v>0</v>
      </c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823.79</v>
      </c>
      <c r="H10" s="124" t="s">
        <v>15</v>
      </c>
      <c r="I10" s="130">
        <v>823.79</v>
      </c>
      <c r="J10" s="130"/>
      <c r="K10" s="128">
        <v>823.79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410462.43</v>
      </c>
      <c r="H11" s="124" t="s">
        <v>59</v>
      </c>
      <c r="I11" s="130">
        <v>32672.43</v>
      </c>
      <c r="J11" s="130">
        <v>377790</v>
      </c>
      <c r="K11" s="128">
        <v>410462.43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/>
      <c r="H12" s="124"/>
      <c r="I12" s="130"/>
      <c r="J12" s="130"/>
      <c r="K12" s="128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/>
      <c r="H13" s="124"/>
      <c r="I13" s="130"/>
      <c r="J13" s="130"/>
      <c r="K13" s="128">
        <v>0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/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/>
      <c r="H15" s="124"/>
      <c r="I15" s="130"/>
      <c r="J15" s="130"/>
      <c r="K15" s="128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/>
      <c r="H17" s="124"/>
      <c r="I17" s="130"/>
      <c r="J17" s="130"/>
      <c r="K17" s="128">
        <v>0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>
        <v>1000</v>
      </c>
      <c r="H18" s="124" t="s">
        <v>15</v>
      </c>
      <c r="I18" s="130">
        <v>1000</v>
      </c>
      <c r="J18" s="130"/>
      <c r="K18" s="128">
        <v>1000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/>
      <c r="H20" s="124"/>
      <c r="I20" s="130"/>
      <c r="J20" s="130"/>
      <c r="K20" s="128">
        <v>0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629635.95000000007</v>
      </c>
      <c r="H25" s="122"/>
      <c r="I25" s="128">
        <v>574654.52</v>
      </c>
      <c r="J25" s="128">
        <v>54981.43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>
        <v>239578.08</v>
      </c>
      <c r="H27" s="124" t="s">
        <v>15</v>
      </c>
      <c r="I27" s="130">
        <v>239578.08</v>
      </c>
      <c r="J27" s="130"/>
      <c r="K27" s="128">
        <v>239578.08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/>
      <c r="H29" s="124"/>
      <c r="I29" s="130"/>
      <c r="J29" s="130"/>
      <c r="K29" s="128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335076.44</v>
      </c>
      <c r="H30" s="124" t="s">
        <v>15</v>
      </c>
      <c r="I30" s="130">
        <v>335076.44</v>
      </c>
      <c r="J30" s="130"/>
      <c r="K30" s="128">
        <v>335076.44</v>
      </c>
      <c r="L30" s="131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/>
      <c r="H31" s="124"/>
      <c r="I31" s="130"/>
      <c r="J31" s="130"/>
      <c r="K31" s="128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/>
      <c r="H32" s="124"/>
      <c r="I32" s="130"/>
      <c r="J32" s="130"/>
      <c r="K32" s="128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/>
      <c r="H34" s="124"/>
      <c r="I34" s="130"/>
      <c r="J34" s="130"/>
      <c r="K34" s="128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/>
      <c r="H35" s="124"/>
      <c r="I35" s="130"/>
      <c r="J35" s="130"/>
      <c r="K35" s="128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/>
      <c r="H39" s="124"/>
      <c r="I39" s="130"/>
      <c r="J39" s="130"/>
      <c r="K39" s="128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>
        <v>54981.43</v>
      </c>
      <c r="H40" s="124" t="s">
        <v>24</v>
      </c>
      <c r="I40" s="130"/>
      <c r="J40" s="130">
        <v>54981.43</v>
      </c>
      <c r="K40" s="128">
        <v>54981.43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1267847.02</v>
      </c>
      <c r="H42" s="122"/>
      <c r="I42" s="128">
        <v>261078.03</v>
      </c>
      <c r="J42" s="128">
        <v>1006768.99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502313.19</v>
      </c>
      <c r="H43" s="124" t="s">
        <v>24</v>
      </c>
      <c r="I43" s="130"/>
      <c r="J43" s="130">
        <v>502313.19</v>
      </c>
      <c r="K43" s="128">
        <v>502313.19</v>
      </c>
      <c r="L43" s="131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0">
        <v>180636.56</v>
      </c>
      <c r="H44" s="124" t="s">
        <v>24</v>
      </c>
      <c r="I44" s="130"/>
      <c r="J44" s="130">
        <v>180636.56</v>
      </c>
      <c r="K44" s="128">
        <v>180636.56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/>
      <c r="H45" s="124"/>
      <c r="I45" s="130"/>
      <c r="J45" s="130"/>
      <c r="K45" s="128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/>
      <c r="H46" s="124"/>
      <c r="I46" s="130"/>
      <c r="J46" s="130"/>
      <c r="K46" s="128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184495.42</v>
      </c>
      <c r="H47" s="124" t="s">
        <v>15</v>
      </c>
      <c r="I47" s="130">
        <v>184495.42</v>
      </c>
      <c r="J47" s="130"/>
      <c r="K47" s="128">
        <v>184495.42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/>
      <c r="H49" s="124"/>
      <c r="I49" s="130"/>
      <c r="J49" s="130"/>
      <c r="K49" s="128">
        <v>0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0"/>
      <c r="H50" s="124"/>
      <c r="I50" s="130"/>
      <c r="J50" s="130"/>
      <c r="K50" s="128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/>
      <c r="H53" s="124"/>
      <c r="I53" s="130"/>
      <c r="J53" s="130"/>
      <c r="K53" s="128">
        <v>0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/>
      <c r="H54" s="124"/>
      <c r="I54" s="130"/>
      <c r="J54" s="130"/>
      <c r="K54" s="128">
        <v>0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>
        <v>29989.040000000001</v>
      </c>
      <c r="H55" s="136" t="s">
        <v>24</v>
      </c>
      <c r="I55" s="130"/>
      <c r="J55" s="130">
        <v>29989.040000000001</v>
      </c>
      <c r="K55" s="128">
        <v>29989.040000000001</v>
      </c>
      <c r="L55" s="131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1481.21</v>
      </c>
      <c r="H56" s="124" t="s">
        <v>15</v>
      </c>
      <c r="I56" s="130">
        <v>1481.21</v>
      </c>
      <c r="J56" s="130"/>
      <c r="K56" s="128">
        <v>1481.21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/>
      <c r="H57" s="124"/>
      <c r="I57" s="130"/>
      <c r="J57" s="130"/>
      <c r="K57" s="128">
        <v>0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368931.6</v>
      </c>
      <c r="H59" s="124" t="s">
        <v>59</v>
      </c>
      <c r="I59" s="130">
        <v>75101.399999999994</v>
      </c>
      <c r="J59" s="130">
        <v>293830.2</v>
      </c>
      <c r="K59" s="128">
        <v>368931.6</v>
      </c>
      <c r="L59" s="131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/>
      <c r="H61" s="136"/>
      <c r="I61" s="130"/>
      <c r="J61" s="130"/>
      <c r="K61" s="128">
        <v>0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/>
      <c r="H62" s="124"/>
      <c r="I62" s="130"/>
      <c r="J62" s="130"/>
      <c r="K62" s="128">
        <v>0</v>
      </c>
      <c r="L62" s="131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/>
      <c r="H63" s="124"/>
      <c r="I63" s="130"/>
      <c r="J63" s="130"/>
      <c r="K63" s="128">
        <v>0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476735.85</v>
      </c>
      <c r="H70" s="122"/>
      <c r="I70" s="128">
        <v>267808.38</v>
      </c>
      <c r="J70" s="128">
        <v>208927.47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208927.47</v>
      </c>
      <c r="H71" s="124" t="s">
        <v>24</v>
      </c>
      <c r="I71" s="130"/>
      <c r="J71" s="130">
        <v>208927.47</v>
      </c>
      <c r="K71" s="128">
        <v>208927.47</v>
      </c>
      <c r="L71" s="131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267808.38</v>
      </c>
      <c r="H72" s="124" t="s">
        <v>15</v>
      </c>
      <c r="I72" s="130">
        <v>267808.38</v>
      </c>
      <c r="J72" s="130"/>
      <c r="K72" s="128">
        <v>267808.38</v>
      </c>
      <c r="L72" s="131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/>
      <c r="H73" s="124"/>
      <c r="I73" s="130"/>
      <c r="J73" s="130"/>
      <c r="K73" s="128">
        <v>0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2786505.04</v>
      </c>
      <c r="H76" s="26"/>
      <c r="I76" s="94">
        <v>1138037.1499999999</v>
      </c>
      <c r="J76" s="94">
        <v>1648467.89</v>
      </c>
      <c r="K76" s="90">
        <v>2786505.04</v>
      </c>
      <c r="L76" s="27"/>
    </row>
    <row r="77" spans="1:12" ht="15.75" x14ac:dyDescent="0.25">
      <c r="F77" s="83" t="s">
        <v>200</v>
      </c>
      <c r="G77" s="95">
        <v>2786505.04</v>
      </c>
      <c r="H77" s="14"/>
      <c r="I77" s="85">
        <v>0.40841022487438239</v>
      </c>
      <c r="J77" s="85">
        <v>0.5915897751256175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10707422.813552372</v>
      </c>
      <c r="J83" s="87">
        <v>0.10628488010761915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761" priority="119" operator="notEqual">
      <formula>G15</formula>
    </cfRule>
    <cfRule type="cellIs" dxfId="2760" priority="120" operator="equal">
      <formula>G15</formula>
    </cfRule>
  </conditionalFormatting>
  <conditionalFormatting sqref="K16">
    <cfRule type="cellIs" dxfId="2759" priority="117" operator="notEqual">
      <formula>G16</formula>
    </cfRule>
    <cfRule type="cellIs" dxfId="2758" priority="118" operator="equal">
      <formula>G16</formula>
    </cfRule>
  </conditionalFormatting>
  <conditionalFormatting sqref="K17">
    <cfRule type="cellIs" dxfId="2757" priority="115" operator="notEqual">
      <formula>G17</formula>
    </cfRule>
    <cfRule type="cellIs" dxfId="2756" priority="116" operator="equal">
      <formula>G17</formula>
    </cfRule>
  </conditionalFormatting>
  <conditionalFormatting sqref="K18">
    <cfRule type="cellIs" dxfId="2755" priority="113" operator="notEqual">
      <formula>G18</formula>
    </cfRule>
    <cfRule type="cellIs" dxfId="2754" priority="114" operator="equal">
      <formula>G18</formula>
    </cfRule>
  </conditionalFormatting>
  <conditionalFormatting sqref="K19">
    <cfRule type="cellIs" dxfId="2753" priority="111" operator="notEqual">
      <formula>G19</formula>
    </cfRule>
    <cfRule type="cellIs" dxfId="2752" priority="112" operator="equal">
      <formula>G19</formula>
    </cfRule>
  </conditionalFormatting>
  <conditionalFormatting sqref="K20">
    <cfRule type="cellIs" dxfId="2751" priority="109" operator="notEqual">
      <formula>G20</formula>
    </cfRule>
    <cfRule type="cellIs" dxfId="2750" priority="110" operator="equal">
      <formula>G20</formula>
    </cfRule>
  </conditionalFormatting>
  <conditionalFormatting sqref="K21">
    <cfRule type="cellIs" dxfId="2749" priority="107" operator="notEqual">
      <formula>G21</formula>
    </cfRule>
    <cfRule type="cellIs" dxfId="2748" priority="108" operator="equal">
      <formula>G21</formula>
    </cfRule>
  </conditionalFormatting>
  <conditionalFormatting sqref="K22">
    <cfRule type="cellIs" dxfId="2747" priority="105" operator="notEqual">
      <formula>G22</formula>
    </cfRule>
    <cfRule type="cellIs" dxfId="2746" priority="106" operator="equal">
      <formula>G22</formula>
    </cfRule>
  </conditionalFormatting>
  <conditionalFormatting sqref="K23">
    <cfRule type="cellIs" dxfId="2745" priority="103" operator="notEqual">
      <formula>G23</formula>
    </cfRule>
    <cfRule type="cellIs" dxfId="2744" priority="104" operator="equal">
      <formula>G23</formula>
    </cfRule>
  </conditionalFormatting>
  <conditionalFormatting sqref="K24">
    <cfRule type="cellIs" dxfId="2743" priority="101" operator="notEqual">
      <formula>G24</formula>
    </cfRule>
    <cfRule type="cellIs" dxfId="2742" priority="102" operator="equal">
      <formula>G24</formula>
    </cfRule>
  </conditionalFormatting>
  <conditionalFormatting sqref="K26">
    <cfRule type="cellIs" dxfId="2741" priority="99" operator="notEqual">
      <formula>G26</formula>
    </cfRule>
    <cfRule type="cellIs" dxfId="2740" priority="100" operator="equal">
      <formula>G26</formula>
    </cfRule>
  </conditionalFormatting>
  <conditionalFormatting sqref="K27">
    <cfRule type="cellIs" dxfId="2739" priority="97" operator="notEqual">
      <formula>G27</formula>
    </cfRule>
    <cfRule type="cellIs" dxfId="2738" priority="98" operator="equal">
      <formula>G27</formula>
    </cfRule>
  </conditionalFormatting>
  <conditionalFormatting sqref="K28">
    <cfRule type="cellIs" dxfId="2737" priority="95" operator="notEqual">
      <formula>G28</formula>
    </cfRule>
    <cfRule type="cellIs" dxfId="2736" priority="96" operator="equal">
      <formula>G28</formula>
    </cfRule>
  </conditionalFormatting>
  <conditionalFormatting sqref="K29">
    <cfRule type="cellIs" dxfId="2735" priority="93" operator="notEqual">
      <formula>G29</formula>
    </cfRule>
    <cfRule type="cellIs" dxfId="2734" priority="94" operator="equal">
      <formula>G29</formula>
    </cfRule>
  </conditionalFormatting>
  <conditionalFormatting sqref="K30">
    <cfRule type="cellIs" dxfId="2733" priority="91" operator="notEqual">
      <formula>G30</formula>
    </cfRule>
    <cfRule type="cellIs" dxfId="2732" priority="92" operator="equal">
      <formula>G30</formula>
    </cfRule>
  </conditionalFormatting>
  <conditionalFormatting sqref="K31">
    <cfRule type="cellIs" dxfId="2731" priority="89" operator="notEqual">
      <formula>G31</formula>
    </cfRule>
    <cfRule type="cellIs" dxfId="2730" priority="90" operator="equal">
      <formula>G31</formula>
    </cfRule>
  </conditionalFormatting>
  <conditionalFormatting sqref="K32">
    <cfRule type="cellIs" dxfId="2729" priority="87" operator="notEqual">
      <formula>G32</formula>
    </cfRule>
    <cfRule type="cellIs" dxfId="2728" priority="88" operator="equal">
      <formula>G32</formula>
    </cfRule>
  </conditionalFormatting>
  <conditionalFormatting sqref="K33">
    <cfRule type="cellIs" dxfId="2727" priority="85" operator="notEqual">
      <formula>G33</formula>
    </cfRule>
    <cfRule type="cellIs" dxfId="2726" priority="86" operator="equal">
      <formula>G33</formula>
    </cfRule>
  </conditionalFormatting>
  <conditionalFormatting sqref="K34">
    <cfRule type="cellIs" dxfId="2725" priority="83" operator="notEqual">
      <formula>G34</formula>
    </cfRule>
    <cfRule type="cellIs" dxfId="2724" priority="84" operator="equal">
      <formula>G34</formula>
    </cfRule>
  </conditionalFormatting>
  <conditionalFormatting sqref="K35">
    <cfRule type="cellIs" dxfId="2723" priority="81" operator="notEqual">
      <formula>G35</formula>
    </cfRule>
    <cfRule type="cellIs" dxfId="2722" priority="82" operator="equal">
      <formula>G35</formula>
    </cfRule>
  </conditionalFormatting>
  <conditionalFormatting sqref="K36">
    <cfRule type="cellIs" dxfId="2721" priority="79" operator="notEqual">
      <formula>G36</formula>
    </cfRule>
    <cfRule type="cellIs" dxfId="2720" priority="80" operator="equal">
      <formula>G36</formula>
    </cfRule>
  </conditionalFormatting>
  <conditionalFormatting sqref="K37">
    <cfRule type="cellIs" dxfId="2719" priority="77" operator="notEqual">
      <formula>G37</formula>
    </cfRule>
    <cfRule type="cellIs" dxfId="2718" priority="78" operator="equal">
      <formula>G37</formula>
    </cfRule>
  </conditionalFormatting>
  <conditionalFormatting sqref="K38">
    <cfRule type="cellIs" dxfId="2717" priority="75" operator="notEqual">
      <formula>G38</formula>
    </cfRule>
    <cfRule type="cellIs" dxfId="2716" priority="76" operator="equal">
      <formula>G38</formula>
    </cfRule>
  </conditionalFormatting>
  <conditionalFormatting sqref="K39">
    <cfRule type="cellIs" dxfId="2715" priority="73" operator="notEqual">
      <formula>G39</formula>
    </cfRule>
    <cfRule type="cellIs" dxfId="2714" priority="74" operator="equal">
      <formula>G39</formula>
    </cfRule>
  </conditionalFormatting>
  <conditionalFormatting sqref="K40">
    <cfRule type="cellIs" dxfId="2713" priority="71" operator="notEqual">
      <formula>G40</formula>
    </cfRule>
    <cfRule type="cellIs" dxfId="2712" priority="72" operator="equal">
      <formula>G40</formula>
    </cfRule>
  </conditionalFormatting>
  <conditionalFormatting sqref="K41">
    <cfRule type="cellIs" dxfId="2711" priority="69" operator="notEqual">
      <formula>G41</formula>
    </cfRule>
    <cfRule type="cellIs" dxfId="2710" priority="70" operator="equal">
      <formula>G41</formula>
    </cfRule>
  </conditionalFormatting>
  <conditionalFormatting sqref="K43">
    <cfRule type="cellIs" dxfId="2709" priority="67" operator="notEqual">
      <formula>G43</formula>
    </cfRule>
    <cfRule type="cellIs" dxfId="2708" priority="68" operator="equal">
      <formula>G43</formula>
    </cfRule>
  </conditionalFormatting>
  <conditionalFormatting sqref="K44">
    <cfRule type="cellIs" dxfId="2707" priority="65" operator="notEqual">
      <formula>G44</formula>
    </cfRule>
    <cfRule type="cellIs" dxfId="2706" priority="66" operator="equal">
      <formula>G44</formula>
    </cfRule>
  </conditionalFormatting>
  <conditionalFormatting sqref="K45">
    <cfRule type="cellIs" dxfId="2705" priority="63" operator="notEqual">
      <formula>G45</formula>
    </cfRule>
    <cfRule type="cellIs" dxfId="2704" priority="64" operator="equal">
      <formula>G45</formula>
    </cfRule>
  </conditionalFormatting>
  <conditionalFormatting sqref="K46">
    <cfRule type="cellIs" dxfId="2703" priority="61" operator="notEqual">
      <formula>G46</formula>
    </cfRule>
    <cfRule type="cellIs" dxfId="2702" priority="62" operator="equal">
      <formula>G46</formula>
    </cfRule>
  </conditionalFormatting>
  <conditionalFormatting sqref="K47">
    <cfRule type="cellIs" dxfId="2701" priority="59" operator="notEqual">
      <formula>G47</formula>
    </cfRule>
    <cfRule type="cellIs" dxfId="2700" priority="60" operator="equal">
      <formula>G47</formula>
    </cfRule>
  </conditionalFormatting>
  <conditionalFormatting sqref="K48">
    <cfRule type="cellIs" dxfId="2699" priority="57" operator="notEqual">
      <formula>G48</formula>
    </cfRule>
    <cfRule type="cellIs" dxfId="2698" priority="58" operator="equal">
      <formula>G48</formula>
    </cfRule>
  </conditionalFormatting>
  <conditionalFormatting sqref="K49">
    <cfRule type="cellIs" dxfId="2697" priority="55" operator="notEqual">
      <formula>G49</formula>
    </cfRule>
    <cfRule type="cellIs" dxfId="2696" priority="56" operator="equal">
      <formula>G49</formula>
    </cfRule>
  </conditionalFormatting>
  <conditionalFormatting sqref="K50">
    <cfRule type="cellIs" dxfId="2695" priority="53" operator="notEqual">
      <formula>G50</formula>
    </cfRule>
    <cfRule type="cellIs" dxfId="2694" priority="54" operator="equal">
      <formula>G50</formula>
    </cfRule>
  </conditionalFormatting>
  <conditionalFormatting sqref="K51">
    <cfRule type="cellIs" dxfId="2693" priority="51" operator="notEqual">
      <formula>G51</formula>
    </cfRule>
    <cfRule type="cellIs" dxfId="2692" priority="52" operator="equal">
      <formula>G51</formula>
    </cfRule>
  </conditionalFormatting>
  <conditionalFormatting sqref="K52">
    <cfRule type="cellIs" dxfId="2691" priority="49" operator="notEqual">
      <formula>G52</formula>
    </cfRule>
    <cfRule type="cellIs" dxfId="2690" priority="50" operator="equal">
      <formula>G52</formula>
    </cfRule>
  </conditionalFormatting>
  <conditionalFormatting sqref="K53">
    <cfRule type="cellIs" dxfId="2689" priority="47" operator="notEqual">
      <formula>G53</formula>
    </cfRule>
    <cfRule type="cellIs" dxfId="2688" priority="48" operator="equal">
      <formula>G53</formula>
    </cfRule>
  </conditionalFormatting>
  <conditionalFormatting sqref="K54">
    <cfRule type="cellIs" dxfId="2687" priority="45" operator="notEqual">
      <formula>G54</formula>
    </cfRule>
    <cfRule type="cellIs" dxfId="2686" priority="46" operator="equal">
      <formula>G54</formula>
    </cfRule>
  </conditionalFormatting>
  <conditionalFormatting sqref="K55">
    <cfRule type="cellIs" dxfId="2685" priority="43" operator="notEqual">
      <formula>G55</formula>
    </cfRule>
    <cfRule type="cellIs" dxfId="2684" priority="44" operator="equal">
      <formula>G55</formula>
    </cfRule>
  </conditionalFormatting>
  <conditionalFormatting sqref="K56">
    <cfRule type="cellIs" dxfId="2683" priority="41" operator="notEqual">
      <formula>G56</formula>
    </cfRule>
    <cfRule type="cellIs" dxfId="2682" priority="42" operator="equal">
      <formula>G56</formula>
    </cfRule>
  </conditionalFormatting>
  <conditionalFormatting sqref="K57">
    <cfRule type="cellIs" dxfId="2681" priority="39" operator="notEqual">
      <formula>G57</formula>
    </cfRule>
    <cfRule type="cellIs" dxfId="2680" priority="40" operator="equal">
      <formula>G57</formula>
    </cfRule>
  </conditionalFormatting>
  <conditionalFormatting sqref="K58">
    <cfRule type="cellIs" dxfId="2679" priority="37" operator="notEqual">
      <formula>G58</formula>
    </cfRule>
    <cfRule type="cellIs" dxfId="2678" priority="38" operator="equal">
      <formula>G58</formula>
    </cfRule>
  </conditionalFormatting>
  <conditionalFormatting sqref="K59">
    <cfRule type="cellIs" dxfId="2677" priority="35" operator="notEqual">
      <formula>G59</formula>
    </cfRule>
    <cfRule type="cellIs" dxfId="2676" priority="36" operator="equal">
      <formula>G59</formula>
    </cfRule>
  </conditionalFormatting>
  <conditionalFormatting sqref="K60">
    <cfRule type="cellIs" dxfId="2675" priority="33" operator="notEqual">
      <formula>G60</formula>
    </cfRule>
    <cfRule type="cellIs" dxfId="2674" priority="34" operator="equal">
      <formula>G60</formula>
    </cfRule>
  </conditionalFormatting>
  <conditionalFormatting sqref="K61">
    <cfRule type="cellIs" dxfId="2673" priority="31" operator="notEqual">
      <formula>G61</formula>
    </cfRule>
    <cfRule type="cellIs" dxfId="2672" priority="32" operator="equal">
      <formula>G61</formula>
    </cfRule>
  </conditionalFormatting>
  <conditionalFormatting sqref="K62">
    <cfRule type="cellIs" dxfId="2671" priority="29" operator="notEqual">
      <formula>G62</formula>
    </cfRule>
    <cfRule type="cellIs" dxfId="2670" priority="30" operator="equal">
      <formula>G62</formula>
    </cfRule>
  </conditionalFormatting>
  <conditionalFormatting sqref="K63">
    <cfRule type="cellIs" dxfId="2669" priority="27" operator="notEqual">
      <formula>G63</formula>
    </cfRule>
    <cfRule type="cellIs" dxfId="2668" priority="28" operator="equal">
      <formula>G63</formula>
    </cfRule>
  </conditionalFormatting>
  <conditionalFormatting sqref="K67">
    <cfRule type="cellIs" dxfId="2667" priority="25" operator="notEqual">
      <formula>G67</formula>
    </cfRule>
    <cfRule type="cellIs" dxfId="2666" priority="26" operator="equal">
      <formula>G67</formula>
    </cfRule>
  </conditionalFormatting>
  <conditionalFormatting sqref="K68">
    <cfRule type="cellIs" dxfId="2665" priority="23" operator="notEqual">
      <formula>G68</formula>
    </cfRule>
    <cfRule type="cellIs" dxfId="2664" priority="24" operator="equal">
      <formula>G68</formula>
    </cfRule>
  </conditionalFormatting>
  <conditionalFormatting sqref="K69">
    <cfRule type="cellIs" dxfId="2663" priority="21" operator="notEqual">
      <formula>G69</formula>
    </cfRule>
    <cfRule type="cellIs" dxfId="2662" priority="22" operator="equal">
      <formula>G69</formula>
    </cfRule>
  </conditionalFormatting>
  <conditionalFormatting sqref="K71">
    <cfRule type="cellIs" dxfId="2661" priority="19" operator="notEqual">
      <formula>G71</formula>
    </cfRule>
    <cfRule type="cellIs" dxfId="2660" priority="20" operator="equal">
      <formula>G71</formula>
    </cfRule>
  </conditionalFormatting>
  <conditionalFormatting sqref="K72">
    <cfRule type="cellIs" dxfId="2659" priority="17" operator="notEqual">
      <formula>G72</formula>
    </cfRule>
    <cfRule type="cellIs" dxfId="2658" priority="18" operator="equal">
      <formula>G72</formula>
    </cfRule>
  </conditionalFormatting>
  <conditionalFormatting sqref="K73">
    <cfRule type="cellIs" dxfId="2657" priority="15" operator="notEqual">
      <formula>G73</formula>
    </cfRule>
    <cfRule type="cellIs" dxfId="2656" priority="16" operator="equal">
      <formula>G73</formula>
    </cfRule>
  </conditionalFormatting>
  <conditionalFormatting sqref="K76">
    <cfRule type="cellIs" dxfId="2655" priority="13" operator="notEqual">
      <formula>G76</formula>
    </cfRule>
    <cfRule type="cellIs" dxfId="2654" priority="14" operator="equal">
      <formula>G76</formula>
    </cfRule>
  </conditionalFormatting>
  <conditionalFormatting sqref="K9">
    <cfRule type="cellIs" dxfId="2653" priority="131" operator="notEqual">
      <formula>G9</formula>
    </cfRule>
    <cfRule type="cellIs" dxfId="2652" priority="132" operator="equal">
      <formula>G9</formula>
    </cfRule>
  </conditionalFormatting>
  <conditionalFormatting sqref="K10">
    <cfRule type="cellIs" dxfId="2651" priority="129" operator="notEqual">
      <formula>G10</formula>
    </cfRule>
    <cfRule type="cellIs" dxfId="2650" priority="130" operator="equal">
      <formula>G10</formula>
    </cfRule>
  </conditionalFormatting>
  <conditionalFormatting sqref="K11">
    <cfRule type="cellIs" dxfId="2649" priority="127" operator="notEqual">
      <formula>G11</formula>
    </cfRule>
    <cfRule type="cellIs" dxfId="2648" priority="128" operator="equal">
      <formula>G11</formula>
    </cfRule>
  </conditionalFormatting>
  <conditionalFormatting sqref="K12">
    <cfRule type="cellIs" dxfId="2647" priority="125" operator="notEqual">
      <formula>G12</formula>
    </cfRule>
    <cfRule type="cellIs" dxfId="2646" priority="126" operator="equal">
      <formula>G12</formula>
    </cfRule>
  </conditionalFormatting>
  <conditionalFormatting sqref="K13">
    <cfRule type="cellIs" dxfId="2645" priority="123" operator="notEqual">
      <formula>G13</formula>
    </cfRule>
    <cfRule type="cellIs" dxfId="2644" priority="124" operator="equal">
      <formula>G13</formula>
    </cfRule>
  </conditionalFormatting>
  <conditionalFormatting sqref="K14">
    <cfRule type="cellIs" dxfId="2643" priority="121" operator="notEqual">
      <formula>G14</formula>
    </cfRule>
    <cfRule type="cellIs" dxfId="2642" priority="122" operator="equal">
      <formula>G14</formula>
    </cfRule>
  </conditionalFormatting>
  <conditionalFormatting sqref="G76">
    <cfRule type="cellIs" dxfId="2641" priority="11" operator="notEqual">
      <formula>$G$77</formula>
    </cfRule>
    <cfRule type="cellIs" dxfId="2640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0942385-8B1C-4564-B59E-A9CCD84964D2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E2EFAC-4FE9-4509-95B7-5BDB1340DE4A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E0778AA-2164-445C-B48F-CB62D2FD76C5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2B256DB-4D03-40EB-932F-80C45B82A213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FDE463-5A79-434F-A30D-4FAA9E803FAB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AF4C109-FA85-44AD-9D5D-AD9F41D00487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D180AF4-76ED-4B38-943E-57EAADFF3891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6770301-F15C-47AE-B4C4-FFF98DBB4F8F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4A627FA-7DA5-4DEB-B820-51EF0FE2AE76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C11EB67-9BD6-4DB5-A2D1-E6B0604D97FE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1426518</v>
      </c>
      <c r="H8" s="10"/>
      <c r="I8" s="90">
        <v>1179095.05</v>
      </c>
      <c r="J8" s="90">
        <v>247422.94999999998</v>
      </c>
      <c r="K8" s="90"/>
      <c r="L8" s="15"/>
    </row>
    <row r="9" spans="1:12" ht="15.75" x14ac:dyDescent="0.25">
      <c r="A9" s="9"/>
      <c r="B9" s="10"/>
      <c r="C9" s="11" t="s">
        <v>13</v>
      </c>
      <c r="D9" s="14"/>
      <c r="E9" s="11"/>
      <c r="F9" s="10" t="s">
        <v>14</v>
      </c>
      <c r="G9" s="91">
        <v>696407.18</v>
      </c>
      <c r="H9" s="81" t="s">
        <v>59</v>
      </c>
      <c r="I9" s="91">
        <v>451909.34</v>
      </c>
      <c r="J9" s="91">
        <v>244497.84</v>
      </c>
      <c r="K9" s="90">
        <v>696407.18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18319.91</v>
      </c>
      <c r="H10" s="81" t="s">
        <v>15</v>
      </c>
      <c r="I10" s="91">
        <v>18319.91</v>
      </c>
      <c r="J10" s="91"/>
      <c r="K10" s="90">
        <v>18319.91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461327.71</v>
      </c>
      <c r="H11" s="81" t="s">
        <v>15</v>
      </c>
      <c r="I11" s="91">
        <v>461327.71</v>
      </c>
      <c r="J11" s="91"/>
      <c r="K11" s="90">
        <v>461327.71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200530.62</v>
      </c>
      <c r="H13" s="81" t="s">
        <v>15</v>
      </c>
      <c r="I13" s="91">
        <v>200530.62</v>
      </c>
      <c r="J13" s="91"/>
      <c r="K13" s="90">
        <v>200530.62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ht="15.75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2925.11</v>
      </c>
      <c r="H17" s="81" t="s">
        <v>24</v>
      </c>
      <c r="I17" s="91"/>
      <c r="J17" s="91">
        <v>2925.11</v>
      </c>
      <c r="K17" s="90">
        <v>2925.11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81"/>
      <c r="I18" s="91"/>
      <c r="J18" s="91"/>
      <c r="K18" s="9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ht="15.75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47007.47</v>
      </c>
      <c r="H20" s="81" t="s">
        <v>15</v>
      </c>
      <c r="I20" s="91">
        <v>47007.47</v>
      </c>
      <c r="J20" s="91"/>
      <c r="K20" s="90">
        <v>47007.47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1172162</v>
      </c>
      <c r="H25" s="10"/>
      <c r="I25" s="90">
        <v>1172162</v>
      </c>
      <c r="J25" s="90">
        <v>0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ht="15.75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431031.76</v>
      </c>
      <c r="H28" s="81" t="s">
        <v>15</v>
      </c>
      <c r="I28" s="91">
        <v>431031.76</v>
      </c>
      <c r="J28" s="91"/>
      <c r="K28" s="90">
        <v>431031.76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184208.13</v>
      </c>
      <c r="H29" s="81" t="s">
        <v>15</v>
      </c>
      <c r="I29" s="91">
        <v>184208.13</v>
      </c>
      <c r="J29" s="91"/>
      <c r="K29" s="90">
        <v>184208.13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87608.74</v>
      </c>
      <c r="H30" s="81" t="s">
        <v>15</v>
      </c>
      <c r="I30" s="91">
        <v>87608.74</v>
      </c>
      <c r="J30" s="91"/>
      <c r="K30" s="90">
        <v>87608.74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53587.76</v>
      </c>
      <c r="H31" s="81" t="s">
        <v>15</v>
      </c>
      <c r="I31" s="91">
        <v>53587.76</v>
      </c>
      <c r="J31" s="91"/>
      <c r="K31" s="90">
        <v>53587.76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0</v>
      </c>
      <c r="H32" s="17"/>
      <c r="I32" s="91"/>
      <c r="J32" s="91"/>
      <c r="K32" s="90">
        <v>0</v>
      </c>
      <c r="L32" s="18"/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254758.34</v>
      </c>
      <c r="H33" s="81" t="s">
        <v>15</v>
      </c>
      <c r="I33" s="91">
        <v>254758.34</v>
      </c>
      <c r="J33" s="91"/>
      <c r="K33" s="90">
        <v>254758.34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96293.55</v>
      </c>
      <c r="H34" s="81"/>
      <c r="I34" s="91">
        <v>96293.55</v>
      </c>
      <c r="J34" s="91"/>
      <c r="K34" s="90">
        <v>96293.55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ht="15.75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64673.72</v>
      </c>
      <c r="H41" s="81" t="s">
        <v>15</v>
      </c>
      <c r="I41" s="91">
        <v>64673.72</v>
      </c>
      <c r="J41" s="91"/>
      <c r="K41" s="90">
        <v>64673.72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4742817.9999999991</v>
      </c>
      <c r="H42" s="10"/>
      <c r="I42" s="90">
        <v>708015.67999999993</v>
      </c>
      <c r="J42" s="90">
        <v>4034802.3200000003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3646674.24</v>
      </c>
      <c r="H43" s="81" t="s">
        <v>24</v>
      </c>
      <c r="I43" s="91"/>
      <c r="J43" s="91">
        <v>3646674.24</v>
      </c>
      <c r="K43" s="90">
        <v>3646674.24</v>
      </c>
      <c r="L43" s="18"/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10401.4</v>
      </c>
      <c r="H44" s="81" t="s">
        <v>24</v>
      </c>
      <c r="I44" s="91"/>
      <c r="J44" s="91">
        <v>10401.4</v>
      </c>
      <c r="K44" s="90">
        <v>10401.4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428352.4</v>
      </c>
      <c r="H47" s="81" t="s">
        <v>15</v>
      </c>
      <c r="I47" s="91">
        <v>428352.4</v>
      </c>
      <c r="J47" s="91"/>
      <c r="K47" s="90">
        <v>428352.4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173865.35</v>
      </c>
      <c r="H49" s="81" t="s">
        <v>15</v>
      </c>
      <c r="I49" s="91">
        <v>173865.35</v>
      </c>
      <c r="J49" s="91"/>
      <c r="K49" s="90">
        <v>173865.35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41586.370000000003</v>
      </c>
      <c r="H50" s="81" t="s">
        <v>15</v>
      </c>
      <c r="I50" s="91">
        <v>41586.370000000003</v>
      </c>
      <c r="J50" s="91"/>
      <c r="K50" s="90">
        <v>41586.370000000003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71511.61</v>
      </c>
      <c r="H54" s="81" t="s">
        <v>24</v>
      </c>
      <c r="I54" s="91"/>
      <c r="J54" s="91">
        <v>71511.61</v>
      </c>
      <c r="K54" s="90">
        <v>71511.61</v>
      </c>
      <c r="L54" s="18"/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187577.84</v>
      </c>
      <c r="H55" s="81" t="s">
        <v>24</v>
      </c>
      <c r="I55" s="91"/>
      <c r="J55" s="91">
        <v>187577.84</v>
      </c>
      <c r="K55" s="90">
        <v>187577.84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85862.89</v>
      </c>
      <c r="H59" s="17" t="s">
        <v>24</v>
      </c>
      <c r="I59" s="91"/>
      <c r="J59" s="91">
        <v>85862.89</v>
      </c>
      <c r="K59" s="90">
        <v>85862.89</v>
      </c>
      <c r="L59" s="18"/>
    </row>
    <row r="60" spans="1:12" ht="15.75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81"/>
      <c r="I60" s="91"/>
      <c r="J60" s="91"/>
      <c r="K60" s="90">
        <v>0</v>
      </c>
      <c r="L60" s="18"/>
    </row>
    <row r="61" spans="1:12" ht="15.75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64211.56</v>
      </c>
      <c r="H61" s="81" t="s">
        <v>15</v>
      </c>
      <c r="I61" s="91">
        <v>64211.56</v>
      </c>
      <c r="J61" s="91"/>
      <c r="K61" s="90">
        <v>64211.56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16962.16</v>
      </c>
      <c r="H62" s="81" t="s">
        <v>24</v>
      </c>
      <c r="I62" s="91"/>
      <c r="J62" s="91">
        <v>16962.16</v>
      </c>
      <c r="K62" s="90">
        <v>16962.16</v>
      </c>
      <c r="L62" s="18"/>
    </row>
    <row r="63" spans="1:12" ht="15.75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15812.18</v>
      </c>
      <c r="H63" s="81" t="s">
        <v>24</v>
      </c>
      <c r="I63" s="91"/>
      <c r="J63" s="91">
        <v>15812.18</v>
      </c>
      <c r="K63" s="90">
        <v>15812.18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77130</v>
      </c>
      <c r="H70" s="10"/>
      <c r="I70" s="90">
        <v>0</v>
      </c>
      <c r="J70" s="90">
        <v>77130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77130</v>
      </c>
      <c r="H72" s="81" t="s">
        <v>24</v>
      </c>
      <c r="I72" s="91"/>
      <c r="J72" s="91">
        <v>77130</v>
      </c>
      <c r="K72" s="90">
        <v>77130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7418627.9999999991</v>
      </c>
      <c r="H76" s="26"/>
      <c r="I76" s="94">
        <v>3059272.7299999995</v>
      </c>
      <c r="J76" s="94">
        <v>4359355.2700000005</v>
      </c>
      <c r="K76" s="90">
        <v>7418628</v>
      </c>
      <c r="L76" s="27"/>
    </row>
    <row r="77" spans="1:12" ht="15.75" x14ac:dyDescent="0.25">
      <c r="F77" s="83" t="s">
        <v>200</v>
      </c>
      <c r="G77" s="95">
        <v>7418628</v>
      </c>
      <c r="H77" s="14"/>
      <c r="I77" s="85">
        <v>0.41237715787878837</v>
      </c>
      <c r="J77" s="85">
        <v>0.58762284212121174</v>
      </c>
      <c r="K77" s="29"/>
      <c r="L77" s="30"/>
    </row>
    <row r="79" spans="1:12" ht="15.75" x14ac:dyDescent="0.25">
      <c r="F79" s="86" t="s">
        <v>201</v>
      </c>
    </row>
    <row r="80" spans="1:12" hidden="1" x14ac:dyDescent="0.25"/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33940713</v>
      </c>
      <c r="J83" s="87">
        <v>9.0135782651354426E-2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629" priority="119" operator="notEqual">
      <formula>G15</formula>
    </cfRule>
    <cfRule type="cellIs" dxfId="2628" priority="120" operator="equal">
      <formula>G15</formula>
    </cfRule>
  </conditionalFormatting>
  <conditionalFormatting sqref="K16">
    <cfRule type="cellIs" dxfId="2627" priority="117" operator="notEqual">
      <formula>G16</formula>
    </cfRule>
    <cfRule type="cellIs" dxfId="2626" priority="118" operator="equal">
      <formula>G16</formula>
    </cfRule>
  </conditionalFormatting>
  <conditionalFormatting sqref="K17">
    <cfRule type="cellIs" dxfId="2625" priority="115" operator="notEqual">
      <formula>G17</formula>
    </cfRule>
    <cfRule type="cellIs" dxfId="2624" priority="116" operator="equal">
      <formula>G17</formula>
    </cfRule>
  </conditionalFormatting>
  <conditionalFormatting sqref="K18">
    <cfRule type="cellIs" dxfId="2623" priority="113" operator="notEqual">
      <formula>G18</formula>
    </cfRule>
    <cfRule type="cellIs" dxfId="2622" priority="114" operator="equal">
      <formula>G18</formula>
    </cfRule>
  </conditionalFormatting>
  <conditionalFormatting sqref="K19">
    <cfRule type="cellIs" dxfId="2621" priority="111" operator="notEqual">
      <formula>G19</formula>
    </cfRule>
    <cfRule type="cellIs" dxfId="2620" priority="112" operator="equal">
      <formula>G19</formula>
    </cfRule>
  </conditionalFormatting>
  <conditionalFormatting sqref="K20">
    <cfRule type="cellIs" dxfId="2619" priority="109" operator="notEqual">
      <formula>G20</formula>
    </cfRule>
    <cfRule type="cellIs" dxfId="2618" priority="110" operator="equal">
      <formula>G20</formula>
    </cfRule>
  </conditionalFormatting>
  <conditionalFormatting sqref="K21">
    <cfRule type="cellIs" dxfId="2617" priority="107" operator="notEqual">
      <formula>G21</formula>
    </cfRule>
    <cfRule type="cellIs" dxfId="2616" priority="108" operator="equal">
      <formula>G21</formula>
    </cfRule>
  </conditionalFormatting>
  <conditionalFormatting sqref="K22">
    <cfRule type="cellIs" dxfId="2615" priority="105" operator="notEqual">
      <formula>G22</formula>
    </cfRule>
    <cfRule type="cellIs" dxfId="2614" priority="106" operator="equal">
      <formula>G22</formula>
    </cfRule>
  </conditionalFormatting>
  <conditionalFormatting sqref="K23">
    <cfRule type="cellIs" dxfId="2613" priority="103" operator="notEqual">
      <formula>G23</formula>
    </cfRule>
    <cfRule type="cellIs" dxfId="2612" priority="104" operator="equal">
      <formula>G23</formula>
    </cfRule>
  </conditionalFormatting>
  <conditionalFormatting sqref="K24">
    <cfRule type="cellIs" dxfId="2611" priority="101" operator="notEqual">
      <formula>G24</formula>
    </cfRule>
    <cfRule type="cellIs" dxfId="2610" priority="102" operator="equal">
      <formula>G24</formula>
    </cfRule>
  </conditionalFormatting>
  <conditionalFormatting sqref="K26">
    <cfRule type="cellIs" dxfId="2609" priority="99" operator="notEqual">
      <formula>G26</formula>
    </cfRule>
    <cfRule type="cellIs" dxfId="2608" priority="100" operator="equal">
      <formula>G26</formula>
    </cfRule>
  </conditionalFormatting>
  <conditionalFormatting sqref="K27">
    <cfRule type="cellIs" dxfId="2607" priority="97" operator="notEqual">
      <formula>G27</formula>
    </cfRule>
    <cfRule type="cellIs" dxfId="2606" priority="98" operator="equal">
      <formula>G27</formula>
    </cfRule>
  </conditionalFormatting>
  <conditionalFormatting sqref="K28">
    <cfRule type="cellIs" dxfId="2605" priority="95" operator="notEqual">
      <formula>G28</formula>
    </cfRule>
    <cfRule type="cellIs" dxfId="2604" priority="96" operator="equal">
      <formula>G28</formula>
    </cfRule>
  </conditionalFormatting>
  <conditionalFormatting sqref="K29">
    <cfRule type="cellIs" dxfId="2603" priority="93" operator="notEqual">
      <formula>G29</formula>
    </cfRule>
    <cfRule type="cellIs" dxfId="2602" priority="94" operator="equal">
      <formula>G29</formula>
    </cfRule>
  </conditionalFormatting>
  <conditionalFormatting sqref="K30">
    <cfRule type="cellIs" dxfId="2601" priority="91" operator="notEqual">
      <formula>G30</formula>
    </cfRule>
    <cfRule type="cellIs" dxfId="2600" priority="92" operator="equal">
      <formula>G30</formula>
    </cfRule>
  </conditionalFormatting>
  <conditionalFormatting sqref="K31">
    <cfRule type="cellIs" dxfId="2599" priority="89" operator="notEqual">
      <formula>G31</formula>
    </cfRule>
    <cfRule type="cellIs" dxfId="2598" priority="90" operator="equal">
      <formula>G31</formula>
    </cfRule>
  </conditionalFormatting>
  <conditionalFormatting sqref="K32">
    <cfRule type="cellIs" dxfId="2597" priority="87" operator="notEqual">
      <formula>G32</formula>
    </cfRule>
    <cfRule type="cellIs" dxfId="2596" priority="88" operator="equal">
      <formula>G32</formula>
    </cfRule>
  </conditionalFormatting>
  <conditionalFormatting sqref="K33">
    <cfRule type="cellIs" dxfId="2595" priority="85" operator="notEqual">
      <formula>G33</formula>
    </cfRule>
    <cfRule type="cellIs" dxfId="2594" priority="86" operator="equal">
      <formula>G33</formula>
    </cfRule>
  </conditionalFormatting>
  <conditionalFormatting sqref="K34">
    <cfRule type="cellIs" dxfId="2593" priority="83" operator="notEqual">
      <formula>G34</formula>
    </cfRule>
    <cfRule type="cellIs" dxfId="2592" priority="84" operator="equal">
      <formula>G34</formula>
    </cfRule>
  </conditionalFormatting>
  <conditionalFormatting sqref="K35">
    <cfRule type="cellIs" dxfId="2591" priority="81" operator="notEqual">
      <formula>G35</formula>
    </cfRule>
    <cfRule type="cellIs" dxfId="2590" priority="82" operator="equal">
      <formula>G35</formula>
    </cfRule>
  </conditionalFormatting>
  <conditionalFormatting sqref="K36">
    <cfRule type="cellIs" dxfId="2589" priority="79" operator="notEqual">
      <formula>G36</formula>
    </cfRule>
    <cfRule type="cellIs" dxfId="2588" priority="80" operator="equal">
      <formula>G36</formula>
    </cfRule>
  </conditionalFormatting>
  <conditionalFormatting sqref="K37">
    <cfRule type="cellIs" dxfId="2587" priority="77" operator="notEqual">
      <formula>G37</formula>
    </cfRule>
    <cfRule type="cellIs" dxfId="2586" priority="78" operator="equal">
      <formula>G37</formula>
    </cfRule>
  </conditionalFormatting>
  <conditionalFormatting sqref="K38">
    <cfRule type="cellIs" dxfId="2585" priority="75" operator="notEqual">
      <formula>G38</formula>
    </cfRule>
    <cfRule type="cellIs" dxfId="2584" priority="76" operator="equal">
      <formula>G38</formula>
    </cfRule>
  </conditionalFormatting>
  <conditionalFormatting sqref="K39">
    <cfRule type="cellIs" dxfId="2583" priority="73" operator="notEqual">
      <formula>G39</formula>
    </cfRule>
    <cfRule type="cellIs" dxfId="2582" priority="74" operator="equal">
      <formula>G39</formula>
    </cfRule>
  </conditionalFormatting>
  <conditionalFormatting sqref="K40">
    <cfRule type="cellIs" dxfId="2581" priority="71" operator="notEqual">
      <formula>G40</formula>
    </cfRule>
    <cfRule type="cellIs" dxfId="2580" priority="72" operator="equal">
      <formula>G40</formula>
    </cfRule>
  </conditionalFormatting>
  <conditionalFormatting sqref="K41">
    <cfRule type="cellIs" dxfId="2579" priority="69" operator="notEqual">
      <formula>G41</formula>
    </cfRule>
    <cfRule type="cellIs" dxfId="2578" priority="70" operator="equal">
      <formula>G41</formula>
    </cfRule>
  </conditionalFormatting>
  <conditionalFormatting sqref="K43">
    <cfRule type="cellIs" dxfId="2577" priority="67" operator="notEqual">
      <formula>G43</formula>
    </cfRule>
    <cfRule type="cellIs" dxfId="2576" priority="68" operator="equal">
      <formula>G43</formula>
    </cfRule>
  </conditionalFormatting>
  <conditionalFormatting sqref="K44">
    <cfRule type="cellIs" dxfId="2575" priority="65" operator="notEqual">
      <formula>G44</formula>
    </cfRule>
    <cfRule type="cellIs" dxfId="2574" priority="66" operator="equal">
      <formula>G44</formula>
    </cfRule>
  </conditionalFormatting>
  <conditionalFormatting sqref="K45">
    <cfRule type="cellIs" dxfId="2573" priority="63" operator="notEqual">
      <formula>G45</formula>
    </cfRule>
    <cfRule type="cellIs" dxfId="2572" priority="64" operator="equal">
      <formula>G45</formula>
    </cfRule>
  </conditionalFormatting>
  <conditionalFormatting sqref="K46">
    <cfRule type="cellIs" dxfId="2571" priority="61" operator="notEqual">
      <formula>G46</formula>
    </cfRule>
    <cfRule type="cellIs" dxfId="2570" priority="62" operator="equal">
      <formula>G46</formula>
    </cfRule>
  </conditionalFormatting>
  <conditionalFormatting sqref="K47">
    <cfRule type="cellIs" dxfId="2569" priority="59" operator="notEqual">
      <formula>G47</formula>
    </cfRule>
    <cfRule type="cellIs" dxfId="2568" priority="60" operator="equal">
      <formula>G47</formula>
    </cfRule>
  </conditionalFormatting>
  <conditionalFormatting sqref="K48">
    <cfRule type="cellIs" dxfId="2567" priority="57" operator="notEqual">
      <formula>G48</formula>
    </cfRule>
    <cfRule type="cellIs" dxfId="2566" priority="58" operator="equal">
      <formula>G48</formula>
    </cfRule>
  </conditionalFormatting>
  <conditionalFormatting sqref="K49">
    <cfRule type="cellIs" dxfId="2565" priority="55" operator="notEqual">
      <formula>G49</formula>
    </cfRule>
    <cfRule type="cellIs" dxfId="2564" priority="56" operator="equal">
      <formula>G49</formula>
    </cfRule>
  </conditionalFormatting>
  <conditionalFormatting sqref="K50">
    <cfRule type="cellIs" dxfId="2563" priority="53" operator="notEqual">
      <formula>G50</formula>
    </cfRule>
    <cfRule type="cellIs" dxfId="2562" priority="54" operator="equal">
      <formula>G50</formula>
    </cfRule>
  </conditionalFormatting>
  <conditionalFormatting sqref="K51">
    <cfRule type="cellIs" dxfId="2561" priority="51" operator="notEqual">
      <formula>G51</formula>
    </cfRule>
    <cfRule type="cellIs" dxfId="2560" priority="52" operator="equal">
      <formula>G51</formula>
    </cfRule>
  </conditionalFormatting>
  <conditionalFormatting sqref="K52">
    <cfRule type="cellIs" dxfId="2559" priority="49" operator="notEqual">
      <formula>G52</formula>
    </cfRule>
    <cfRule type="cellIs" dxfId="2558" priority="50" operator="equal">
      <formula>G52</formula>
    </cfRule>
  </conditionalFormatting>
  <conditionalFormatting sqref="K53">
    <cfRule type="cellIs" dxfId="2557" priority="47" operator="notEqual">
      <formula>G53</formula>
    </cfRule>
    <cfRule type="cellIs" dxfId="2556" priority="48" operator="equal">
      <formula>G53</formula>
    </cfRule>
  </conditionalFormatting>
  <conditionalFormatting sqref="K54">
    <cfRule type="cellIs" dxfId="2555" priority="45" operator="notEqual">
      <formula>G54</formula>
    </cfRule>
    <cfRule type="cellIs" dxfId="2554" priority="46" operator="equal">
      <formula>G54</formula>
    </cfRule>
  </conditionalFormatting>
  <conditionalFormatting sqref="K55">
    <cfRule type="cellIs" dxfId="2553" priority="43" operator="notEqual">
      <formula>G55</formula>
    </cfRule>
    <cfRule type="cellIs" dxfId="2552" priority="44" operator="equal">
      <formula>G55</formula>
    </cfRule>
  </conditionalFormatting>
  <conditionalFormatting sqref="K56">
    <cfRule type="cellIs" dxfId="2551" priority="41" operator="notEqual">
      <formula>G56</formula>
    </cfRule>
    <cfRule type="cellIs" dxfId="2550" priority="42" operator="equal">
      <formula>G56</formula>
    </cfRule>
  </conditionalFormatting>
  <conditionalFormatting sqref="K57">
    <cfRule type="cellIs" dxfId="2549" priority="39" operator="notEqual">
      <formula>G57</formula>
    </cfRule>
    <cfRule type="cellIs" dxfId="2548" priority="40" operator="equal">
      <formula>G57</formula>
    </cfRule>
  </conditionalFormatting>
  <conditionalFormatting sqref="K58">
    <cfRule type="cellIs" dxfId="2547" priority="37" operator="notEqual">
      <formula>G58</formula>
    </cfRule>
    <cfRule type="cellIs" dxfId="2546" priority="38" operator="equal">
      <formula>G58</formula>
    </cfRule>
  </conditionalFormatting>
  <conditionalFormatting sqref="K59">
    <cfRule type="cellIs" dxfId="2545" priority="35" operator="notEqual">
      <formula>G59</formula>
    </cfRule>
    <cfRule type="cellIs" dxfId="2544" priority="36" operator="equal">
      <formula>G59</formula>
    </cfRule>
  </conditionalFormatting>
  <conditionalFormatting sqref="K60">
    <cfRule type="cellIs" dxfId="2543" priority="33" operator="notEqual">
      <formula>G60</formula>
    </cfRule>
    <cfRule type="cellIs" dxfId="2542" priority="34" operator="equal">
      <formula>G60</formula>
    </cfRule>
  </conditionalFormatting>
  <conditionalFormatting sqref="K61">
    <cfRule type="cellIs" dxfId="2541" priority="31" operator="notEqual">
      <formula>G61</formula>
    </cfRule>
    <cfRule type="cellIs" dxfId="2540" priority="32" operator="equal">
      <formula>G61</formula>
    </cfRule>
  </conditionalFormatting>
  <conditionalFormatting sqref="K62">
    <cfRule type="cellIs" dxfId="2539" priority="29" operator="notEqual">
      <formula>G62</formula>
    </cfRule>
    <cfRule type="cellIs" dxfId="2538" priority="30" operator="equal">
      <formula>G62</formula>
    </cfRule>
  </conditionalFormatting>
  <conditionalFormatting sqref="K63">
    <cfRule type="cellIs" dxfId="2537" priority="27" operator="notEqual">
      <formula>G63</formula>
    </cfRule>
    <cfRule type="cellIs" dxfId="2536" priority="28" operator="equal">
      <formula>G63</formula>
    </cfRule>
  </conditionalFormatting>
  <conditionalFormatting sqref="K67">
    <cfRule type="cellIs" dxfId="2535" priority="25" operator="notEqual">
      <formula>G67</formula>
    </cfRule>
    <cfRule type="cellIs" dxfId="2534" priority="26" operator="equal">
      <formula>G67</formula>
    </cfRule>
  </conditionalFormatting>
  <conditionalFormatting sqref="K68">
    <cfRule type="cellIs" dxfId="2533" priority="23" operator="notEqual">
      <formula>G68</formula>
    </cfRule>
    <cfRule type="cellIs" dxfId="2532" priority="24" operator="equal">
      <formula>G68</formula>
    </cfRule>
  </conditionalFormatting>
  <conditionalFormatting sqref="K69">
    <cfRule type="cellIs" dxfId="2531" priority="21" operator="notEqual">
      <formula>G69</formula>
    </cfRule>
    <cfRule type="cellIs" dxfId="2530" priority="22" operator="equal">
      <formula>G69</formula>
    </cfRule>
  </conditionalFormatting>
  <conditionalFormatting sqref="K71">
    <cfRule type="cellIs" dxfId="2529" priority="19" operator="notEqual">
      <formula>G71</formula>
    </cfRule>
    <cfRule type="cellIs" dxfId="2528" priority="20" operator="equal">
      <formula>G71</formula>
    </cfRule>
  </conditionalFormatting>
  <conditionalFormatting sqref="K72">
    <cfRule type="cellIs" dxfId="2527" priority="17" operator="notEqual">
      <formula>G72</formula>
    </cfRule>
    <cfRule type="cellIs" dxfId="2526" priority="18" operator="equal">
      <formula>G72</formula>
    </cfRule>
  </conditionalFormatting>
  <conditionalFormatting sqref="K73">
    <cfRule type="cellIs" dxfId="2525" priority="15" operator="notEqual">
      <formula>G73</formula>
    </cfRule>
    <cfRule type="cellIs" dxfId="2524" priority="16" operator="equal">
      <formula>G73</formula>
    </cfRule>
  </conditionalFormatting>
  <conditionalFormatting sqref="K76">
    <cfRule type="cellIs" dxfId="2523" priority="13" operator="notEqual">
      <formula>G76</formula>
    </cfRule>
    <cfRule type="cellIs" dxfId="2522" priority="14" operator="equal">
      <formula>G76</formula>
    </cfRule>
  </conditionalFormatting>
  <conditionalFormatting sqref="K9">
    <cfRule type="cellIs" dxfId="2521" priority="131" operator="notEqual">
      <formula>G9</formula>
    </cfRule>
    <cfRule type="cellIs" dxfId="2520" priority="132" operator="equal">
      <formula>G9</formula>
    </cfRule>
  </conditionalFormatting>
  <conditionalFormatting sqref="K10">
    <cfRule type="cellIs" dxfId="2519" priority="129" operator="notEqual">
      <formula>G10</formula>
    </cfRule>
    <cfRule type="cellIs" dxfId="2518" priority="130" operator="equal">
      <formula>G10</formula>
    </cfRule>
  </conditionalFormatting>
  <conditionalFormatting sqref="K11">
    <cfRule type="cellIs" dxfId="2517" priority="127" operator="notEqual">
      <formula>G11</formula>
    </cfRule>
    <cfRule type="cellIs" dxfId="2516" priority="128" operator="equal">
      <formula>G11</formula>
    </cfRule>
  </conditionalFormatting>
  <conditionalFormatting sqref="K12">
    <cfRule type="cellIs" dxfId="2515" priority="125" operator="notEqual">
      <formula>G12</formula>
    </cfRule>
    <cfRule type="cellIs" dxfId="2514" priority="126" operator="equal">
      <formula>G12</formula>
    </cfRule>
  </conditionalFormatting>
  <conditionalFormatting sqref="K13">
    <cfRule type="cellIs" dxfId="2513" priority="123" operator="notEqual">
      <formula>G13</formula>
    </cfRule>
    <cfRule type="cellIs" dxfId="2512" priority="124" operator="equal">
      <formula>G13</formula>
    </cfRule>
  </conditionalFormatting>
  <conditionalFormatting sqref="K14">
    <cfRule type="cellIs" dxfId="2511" priority="121" operator="notEqual">
      <formula>G14</formula>
    </cfRule>
    <cfRule type="cellIs" dxfId="2510" priority="122" operator="equal">
      <formula>G14</formula>
    </cfRule>
  </conditionalFormatting>
  <conditionalFormatting sqref="G76">
    <cfRule type="cellIs" dxfId="2509" priority="11" operator="notEqual">
      <formula>$G$77</formula>
    </cfRule>
    <cfRule type="cellIs" dxfId="250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9E0E8D6-22F7-41C2-AA25-67F53613282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5F05C2A-AD93-4E8A-9FBC-93AFF738FD2E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9D84EF-09FD-4AE6-A0CE-F59859C3730B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AB6403D-CA1A-43FF-9D69-3E0A4E536AAD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D0BFCF-197F-46AA-A55E-75670CB2DD2E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5ED81CAA-A52B-49BA-AC8B-892E1C0B2CAF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7FB8B14D-F8F9-45E5-B607-54F458D92F4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B03E7F4-C7A1-4D93-976D-92A5D2378CFF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F9A6D1F-1A28-41F6-959D-E7FFE7351500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3C4EAD1F-2051-447B-9AA1-345B890249A0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5100303.54</v>
      </c>
      <c r="H8" s="10"/>
      <c r="I8" s="90">
        <v>2746415.06</v>
      </c>
      <c r="J8" s="90">
        <v>2353888.48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20846.37</v>
      </c>
      <c r="H10" s="17" t="s">
        <v>15</v>
      </c>
      <c r="I10" s="91">
        <v>20846.37</v>
      </c>
      <c r="J10" s="91"/>
      <c r="K10" s="90">
        <v>20846.37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1102583.58</v>
      </c>
      <c r="H11" s="17" t="s">
        <v>24</v>
      </c>
      <c r="I11" s="91">
        <v>1102583.58</v>
      </c>
      <c r="J11" s="91"/>
      <c r="K11" s="90">
        <v>1102583.58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340546.12</v>
      </c>
      <c r="H13" s="17" t="s">
        <v>15</v>
      </c>
      <c r="I13" s="91">
        <v>340546.12</v>
      </c>
      <c r="J13" s="91"/>
      <c r="K13" s="90">
        <v>340546.12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2353888.48</v>
      </c>
      <c r="H14" s="17" t="s">
        <v>24</v>
      </c>
      <c r="I14" s="91"/>
      <c r="J14" s="91">
        <v>2353888.48</v>
      </c>
      <c r="K14" s="90">
        <v>2353888.48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366634.13</v>
      </c>
      <c r="H15" s="17" t="s">
        <v>15</v>
      </c>
      <c r="I15" s="91">
        <v>366634.13</v>
      </c>
      <c r="J15" s="91"/>
      <c r="K15" s="90">
        <v>366634.13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322093.73</v>
      </c>
      <c r="H18" s="17" t="s">
        <v>15</v>
      </c>
      <c r="I18" s="91">
        <v>322093.73</v>
      </c>
      <c r="J18" s="91"/>
      <c r="K18" s="90">
        <v>322093.73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227796.09</v>
      </c>
      <c r="H19" s="17" t="s">
        <v>15</v>
      </c>
      <c r="I19" s="92">
        <v>227796.09</v>
      </c>
      <c r="J19" s="92"/>
      <c r="K19" s="90">
        <v>227796.09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365915.04</v>
      </c>
      <c r="H20" s="17" t="s">
        <v>15</v>
      </c>
      <c r="I20" s="91">
        <v>365915.04</v>
      </c>
      <c r="J20" s="91"/>
      <c r="K20" s="90">
        <v>365915.04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2595819.86</v>
      </c>
      <c r="H25" s="10"/>
      <c r="I25" s="90">
        <v>2836227.04</v>
      </c>
      <c r="J25" s="90">
        <v>-240407.18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1595940.97</v>
      </c>
      <c r="H28" s="17" t="s">
        <v>15</v>
      </c>
      <c r="I28" s="91">
        <v>1595940.97</v>
      </c>
      <c r="J28" s="91"/>
      <c r="K28" s="90">
        <v>1595940.97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929108.51</v>
      </c>
      <c r="H30" s="17" t="s">
        <v>59</v>
      </c>
      <c r="I30" s="91">
        <v>1169515.69</v>
      </c>
      <c r="J30" s="91">
        <v>-240407.18</v>
      </c>
      <c r="K30" s="90">
        <v>929108.51</v>
      </c>
      <c r="L30" s="18" t="s">
        <v>306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70770.38</v>
      </c>
      <c r="H40" s="17" t="s">
        <v>15</v>
      </c>
      <c r="I40" s="91">
        <v>70770.38</v>
      </c>
      <c r="J40" s="91"/>
      <c r="K40" s="90">
        <v>70770.38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11734237.67</v>
      </c>
      <c r="H42" s="10"/>
      <c r="I42" s="90">
        <v>2380517.13</v>
      </c>
      <c r="J42" s="90">
        <v>9353720.5399999972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1517469.58</v>
      </c>
      <c r="H43" s="17" t="s">
        <v>24</v>
      </c>
      <c r="I43" s="91"/>
      <c r="J43" s="91">
        <v>1517469.58</v>
      </c>
      <c r="K43" s="90">
        <v>1517469.58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1130673.02</v>
      </c>
      <c r="H44" s="17" t="s">
        <v>59</v>
      </c>
      <c r="I44" s="91">
        <v>430731.75</v>
      </c>
      <c r="J44" s="91">
        <v>699941.27</v>
      </c>
      <c r="K44" s="90">
        <v>1130673.02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2998412.44</v>
      </c>
      <c r="H46" s="17" t="s">
        <v>24</v>
      </c>
      <c r="I46" s="91"/>
      <c r="J46" s="91">
        <v>2998412.44</v>
      </c>
      <c r="K46" s="90">
        <v>2998412.44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1324606.27</v>
      </c>
      <c r="H47" s="17" t="s">
        <v>15</v>
      </c>
      <c r="I47" s="91">
        <v>1324606.27</v>
      </c>
      <c r="J47" s="91"/>
      <c r="K47" s="90">
        <v>1324606.27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625179.11</v>
      </c>
      <c r="H49" s="17" t="s">
        <v>15</v>
      </c>
      <c r="I49" s="91">
        <v>625179.11</v>
      </c>
      <c r="J49" s="91"/>
      <c r="K49" s="90">
        <v>625179.11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188770.31</v>
      </c>
      <c r="H50" s="17" t="s">
        <v>24</v>
      </c>
      <c r="I50" s="91"/>
      <c r="J50" s="91">
        <v>188770.31</v>
      </c>
      <c r="K50" s="90">
        <v>188770.31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64044.76</v>
      </c>
      <c r="H53" s="17" t="s">
        <v>24</v>
      </c>
      <c r="I53" s="91"/>
      <c r="J53" s="91">
        <v>64044.76</v>
      </c>
      <c r="K53" s="90">
        <v>64044.76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112658.6</v>
      </c>
      <c r="H54" s="17" t="s">
        <v>24</v>
      </c>
      <c r="I54" s="91"/>
      <c r="J54" s="91">
        <v>112658.6</v>
      </c>
      <c r="K54" s="90">
        <v>112658.6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452614.01</v>
      </c>
      <c r="H55" s="17" t="s">
        <v>24</v>
      </c>
      <c r="I55" s="91"/>
      <c r="J55" s="91">
        <v>452614.01</v>
      </c>
      <c r="K55" s="90">
        <v>452614.01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921636.66</v>
      </c>
      <c r="H56" s="17" t="s">
        <v>24</v>
      </c>
      <c r="I56" s="91"/>
      <c r="J56" s="91">
        <v>921636.66</v>
      </c>
      <c r="K56" s="90">
        <v>921636.66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180148.06</v>
      </c>
      <c r="H58" s="17" t="s">
        <v>24</v>
      </c>
      <c r="I58" s="91"/>
      <c r="J58" s="91">
        <v>180148.06</v>
      </c>
      <c r="K58" s="90">
        <v>180148.06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2100361.66</v>
      </c>
      <c r="H59" s="17" t="s">
        <v>24</v>
      </c>
      <c r="I59" s="91"/>
      <c r="J59" s="91">
        <v>2100361.66</v>
      </c>
      <c r="K59" s="90">
        <v>2100361.66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117663.19</v>
      </c>
      <c r="H60" s="17" t="s">
        <v>24</v>
      </c>
      <c r="I60" s="91"/>
      <c r="J60" s="91">
        <v>117663.19</v>
      </c>
      <c r="K60" s="90">
        <v>117663.19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109060.71</v>
      </c>
      <c r="H66" s="10"/>
      <c r="I66" s="90">
        <v>109060.71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109060.71</v>
      </c>
      <c r="H67" s="17" t="s">
        <v>15</v>
      </c>
      <c r="I67" s="91">
        <v>109060.71</v>
      </c>
      <c r="J67" s="91"/>
      <c r="K67" s="90">
        <v>109060.71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2174090.08</v>
      </c>
      <c r="H70" s="10"/>
      <c r="I70" s="90">
        <v>2174090.08</v>
      </c>
      <c r="J70" s="90">
        <v>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1512804.61</v>
      </c>
      <c r="H72" s="17" t="s">
        <v>15</v>
      </c>
      <c r="I72" s="91">
        <v>1512804.61</v>
      </c>
      <c r="J72" s="91"/>
      <c r="K72" s="90">
        <v>1512804.61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661285.47</v>
      </c>
      <c r="H73" s="17" t="s">
        <v>15</v>
      </c>
      <c r="I73" s="91">
        <v>661285.47</v>
      </c>
      <c r="J73" s="91"/>
      <c r="K73" s="90">
        <v>661285.47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21713511.859999999</v>
      </c>
      <c r="H76" s="26"/>
      <c r="I76" s="94">
        <v>10246310.02</v>
      </c>
      <c r="J76" s="94">
        <v>11467201.839999996</v>
      </c>
      <c r="K76" s="90">
        <v>21713511.859999996</v>
      </c>
      <c r="L76" s="27"/>
    </row>
    <row r="77" spans="1:12" ht="15.75" x14ac:dyDescent="0.25">
      <c r="F77" s="83" t="s">
        <v>200</v>
      </c>
      <c r="G77" s="95">
        <v>21713511.859999999</v>
      </c>
      <c r="H77" s="14"/>
      <c r="I77" s="85">
        <v>0.47188635749316321</v>
      </c>
      <c r="J77" s="85">
        <v>0.52811364250683657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119467390.15740809</v>
      </c>
      <c r="J83" s="87">
        <v>8.5766584559180917E-2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497" priority="119" operator="notEqual">
      <formula>G15</formula>
    </cfRule>
    <cfRule type="cellIs" dxfId="2496" priority="120" operator="equal">
      <formula>G15</formula>
    </cfRule>
  </conditionalFormatting>
  <conditionalFormatting sqref="K16">
    <cfRule type="cellIs" dxfId="2495" priority="117" operator="notEqual">
      <formula>G16</formula>
    </cfRule>
    <cfRule type="cellIs" dxfId="2494" priority="118" operator="equal">
      <formula>G16</formula>
    </cfRule>
  </conditionalFormatting>
  <conditionalFormatting sqref="K17">
    <cfRule type="cellIs" dxfId="2493" priority="115" operator="notEqual">
      <formula>G17</formula>
    </cfRule>
    <cfRule type="cellIs" dxfId="2492" priority="116" operator="equal">
      <formula>G17</formula>
    </cfRule>
  </conditionalFormatting>
  <conditionalFormatting sqref="K18">
    <cfRule type="cellIs" dxfId="2491" priority="113" operator="notEqual">
      <formula>G18</formula>
    </cfRule>
    <cfRule type="cellIs" dxfId="2490" priority="114" operator="equal">
      <formula>G18</formula>
    </cfRule>
  </conditionalFormatting>
  <conditionalFormatting sqref="K19">
    <cfRule type="cellIs" dxfId="2489" priority="111" operator="notEqual">
      <formula>G19</formula>
    </cfRule>
    <cfRule type="cellIs" dxfId="2488" priority="112" operator="equal">
      <formula>G19</formula>
    </cfRule>
  </conditionalFormatting>
  <conditionalFormatting sqref="K20">
    <cfRule type="cellIs" dxfId="2487" priority="109" operator="notEqual">
      <formula>G20</formula>
    </cfRule>
    <cfRule type="cellIs" dxfId="2486" priority="110" operator="equal">
      <formula>G20</formula>
    </cfRule>
  </conditionalFormatting>
  <conditionalFormatting sqref="K21">
    <cfRule type="cellIs" dxfId="2485" priority="107" operator="notEqual">
      <formula>G21</formula>
    </cfRule>
    <cfRule type="cellIs" dxfId="2484" priority="108" operator="equal">
      <formula>G21</formula>
    </cfRule>
  </conditionalFormatting>
  <conditionalFormatting sqref="K22">
    <cfRule type="cellIs" dxfId="2483" priority="105" operator="notEqual">
      <formula>G22</formula>
    </cfRule>
    <cfRule type="cellIs" dxfId="2482" priority="106" operator="equal">
      <formula>G22</formula>
    </cfRule>
  </conditionalFormatting>
  <conditionalFormatting sqref="K23">
    <cfRule type="cellIs" dxfId="2481" priority="103" operator="notEqual">
      <formula>G23</formula>
    </cfRule>
    <cfRule type="cellIs" dxfId="2480" priority="104" operator="equal">
      <formula>G23</formula>
    </cfRule>
  </conditionalFormatting>
  <conditionalFormatting sqref="K24">
    <cfRule type="cellIs" dxfId="2479" priority="101" operator="notEqual">
      <formula>G24</formula>
    </cfRule>
    <cfRule type="cellIs" dxfId="2478" priority="102" operator="equal">
      <formula>G24</formula>
    </cfRule>
  </conditionalFormatting>
  <conditionalFormatting sqref="K26">
    <cfRule type="cellIs" dxfId="2477" priority="99" operator="notEqual">
      <formula>G26</formula>
    </cfRule>
    <cfRule type="cellIs" dxfId="2476" priority="100" operator="equal">
      <formula>G26</formula>
    </cfRule>
  </conditionalFormatting>
  <conditionalFormatting sqref="K27">
    <cfRule type="cellIs" dxfId="2475" priority="97" operator="notEqual">
      <formula>G27</formula>
    </cfRule>
    <cfRule type="cellIs" dxfId="2474" priority="98" operator="equal">
      <formula>G27</formula>
    </cfRule>
  </conditionalFormatting>
  <conditionalFormatting sqref="K28">
    <cfRule type="cellIs" dxfId="2473" priority="95" operator="notEqual">
      <formula>G28</formula>
    </cfRule>
    <cfRule type="cellIs" dxfId="2472" priority="96" operator="equal">
      <formula>G28</formula>
    </cfRule>
  </conditionalFormatting>
  <conditionalFormatting sqref="K29">
    <cfRule type="cellIs" dxfId="2471" priority="93" operator="notEqual">
      <formula>G29</formula>
    </cfRule>
    <cfRule type="cellIs" dxfId="2470" priority="94" operator="equal">
      <formula>G29</formula>
    </cfRule>
  </conditionalFormatting>
  <conditionalFormatting sqref="K30">
    <cfRule type="cellIs" dxfId="2469" priority="91" operator="notEqual">
      <formula>G30</formula>
    </cfRule>
    <cfRule type="cellIs" dxfId="2468" priority="92" operator="equal">
      <formula>G30</formula>
    </cfRule>
  </conditionalFormatting>
  <conditionalFormatting sqref="K31">
    <cfRule type="cellIs" dxfId="2467" priority="89" operator="notEqual">
      <formula>G31</formula>
    </cfRule>
    <cfRule type="cellIs" dxfId="2466" priority="90" operator="equal">
      <formula>G31</formula>
    </cfRule>
  </conditionalFormatting>
  <conditionalFormatting sqref="K32">
    <cfRule type="cellIs" dxfId="2465" priority="87" operator="notEqual">
      <formula>G32</formula>
    </cfRule>
    <cfRule type="cellIs" dxfId="2464" priority="88" operator="equal">
      <formula>G32</formula>
    </cfRule>
  </conditionalFormatting>
  <conditionalFormatting sqref="K33">
    <cfRule type="cellIs" dxfId="2463" priority="85" operator="notEqual">
      <formula>G33</formula>
    </cfRule>
    <cfRule type="cellIs" dxfId="2462" priority="86" operator="equal">
      <formula>G33</formula>
    </cfRule>
  </conditionalFormatting>
  <conditionalFormatting sqref="K34">
    <cfRule type="cellIs" dxfId="2461" priority="83" operator="notEqual">
      <formula>G34</formula>
    </cfRule>
    <cfRule type="cellIs" dxfId="2460" priority="84" operator="equal">
      <formula>G34</formula>
    </cfRule>
  </conditionalFormatting>
  <conditionalFormatting sqref="K35">
    <cfRule type="cellIs" dxfId="2459" priority="81" operator="notEqual">
      <formula>G35</formula>
    </cfRule>
    <cfRule type="cellIs" dxfId="2458" priority="82" operator="equal">
      <formula>G35</formula>
    </cfRule>
  </conditionalFormatting>
  <conditionalFormatting sqref="K36">
    <cfRule type="cellIs" dxfId="2457" priority="79" operator="notEqual">
      <formula>G36</formula>
    </cfRule>
    <cfRule type="cellIs" dxfId="2456" priority="80" operator="equal">
      <formula>G36</formula>
    </cfRule>
  </conditionalFormatting>
  <conditionalFormatting sqref="K37">
    <cfRule type="cellIs" dxfId="2455" priority="77" operator="notEqual">
      <formula>G37</formula>
    </cfRule>
    <cfRule type="cellIs" dxfId="2454" priority="78" operator="equal">
      <formula>G37</formula>
    </cfRule>
  </conditionalFormatting>
  <conditionalFormatting sqref="K38">
    <cfRule type="cellIs" dxfId="2453" priority="75" operator="notEqual">
      <formula>G38</formula>
    </cfRule>
    <cfRule type="cellIs" dxfId="2452" priority="76" operator="equal">
      <formula>G38</formula>
    </cfRule>
  </conditionalFormatting>
  <conditionalFormatting sqref="K39">
    <cfRule type="cellIs" dxfId="2451" priority="73" operator="notEqual">
      <formula>G39</formula>
    </cfRule>
    <cfRule type="cellIs" dxfId="2450" priority="74" operator="equal">
      <formula>G39</formula>
    </cfRule>
  </conditionalFormatting>
  <conditionalFormatting sqref="K40">
    <cfRule type="cellIs" dxfId="2449" priority="71" operator="notEqual">
      <formula>G40</formula>
    </cfRule>
    <cfRule type="cellIs" dxfId="2448" priority="72" operator="equal">
      <formula>G40</formula>
    </cfRule>
  </conditionalFormatting>
  <conditionalFormatting sqref="K41">
    <cfRule type="cellIs" dxfId="2447" priority="69" operator="notEqual">
      <formula>G41</formula>
    </cfRule>
    <cfRule type="cellIs" dxfId="2446" priority="70" operator="equal">
      <formula>G41</formula>
    </cfRule>
  </conditionalFormatting>
  <conditionalFormatting sqref="K43">
    <cfRule type="cellIs" dxfId="2445" priority="67" operator="notEqual">
      <formula>G43</formula>
    </cfRule>
    <cfRule type="cellIs" dxfId="2444" priority="68" operator="equal">
      <formula>G43</formula>
    </cfRule>
  </conditionalFormatting>
  <conditionalFormatting sqref="K44">
    <cfRule type="cellIs" dxfId="2443" priority="65" operator="notEqual">
      <formula>G44</formula>
    </cfRule>
    <cfRule type="cellIs" dxfId="2442" priority="66" operator="equal">
      <formula>G44</formula>
    </cfRule>
  </conditionalFormatting>
  <conditionalFormatting sqref="K45">
    <cfRule type="cellIs" dxfId="2441" priority="63" operator="notEqual">
      <formula>G45</formula>
    </cfRule>
    <cfRule type="cellIs" dxfId="2440" priority="64" operator="equal">
      <formula>G45</formula>
    </cfRule>
  </conditionalFormatting>
  <conditionalFormatting sqref="K46">
    <cfRule type="cellIs" dxfId="2439" priority="61" operator="notEqual">
      <formula>G46</formula>
    </cfRule>
    <cfRule type="cellIs" dxfId="2438" priority="62" operator="equal">
      <formula>G46</formula>
    </cfRule>
  </conditionalFormatting>
  <conditionalFormatting sqref="K47">
    <cfRule type="cellIs" dxfId="2437" priority="59" operator="notEqual">
      <formula>G47</formula>
    </cfRule>
    <cfRule type="cellIs" dxfId="2436" priority="60" operator="equal">
      <formula>G47</formula>
    </cfRule>
  </conditionalFormatting>
  <conditionalFormatting sqref="K48">
    <cfRule type="cellIs" dxfId="2435" priority="57" operator="notEqual">
      <formula>G48</formula>
    </cfRule>
    <cfRule type="cellIs" dxfId="2434" priority="58" operator="equal">
      <formula>G48</formula>
    </cfRule>
  </conditionalFormatting>
  <conditionalFormatting sqref="K49">
    <cfRule type="cellIs" dxfId="2433" priority="55" operator="notEqual">
      <formula>G49</formula>
    </cfRule>
    <cfRule type="cellIs" dxfId="2432" priority="56" operator="equal">
      <formula>G49</formula>
    </cfRule>
  </conditionalFormatting>
  <conditionalFormatting sqref="K50">
    <cfRule type="cellIs" dxfId="2431" priority="53" operator="notEqual">
      <formula>G50</formula>
    </cfRule>
    <cfRule type="cellIs" dxfId="2430" priority="54" operator="equal">
      <formula>G50</formula>
    </cfRule>
  </conditionalFormatting>
  <conditionalFormatting sqref="K51">
    <cfRule type="cellIs" dxfId="2429" priority="51" operator="notEqual">
      <formula>G51</formula>
    </cfRule>
    <cfRule type="cellIs" dxfId="2428" priority="52" operator="equal">
      <formula>G51</formula>
    </cfRule>
  </conditionalFormatting>
  <conditionalFormatting sqref="K52">
    <cfRule type="cellIs" dxfId="2427" priority="49" operator="notEqual">
      <formula>G52</formula>
    </cfRule>
    <cfRule type="cellIs" dxfId="2426" priority="50" operator="equal">
      <formula>G52</formula>
    </cfRule>
  </conditionalFormatting>
  <conditionalFormatting sqref="K53">
    <cfRule type="cellIs" dxfId="2425" priority="47" operator="notEqual">
      <formula>G53</formula>
    </cfRule>
    <cfRule type="cellIs" dxfId="2424" priority="48" operator="equal">
      <formula>G53</formula>
    </cfRule>
  </conditionalFormatting>
  <conditionalFormatting sqref="K54">
    <cfRule type="cellIs" dxfId="2423" priority="45" operator="notEqual">
      <formula>G54</formula>
    </cfRule>
    <cfRule type="cellIs" dxfId="2422" priority="46" operator="equal">
      <formula>G54</formula>
    </cfRule>
  </conditionalFormatting>
  <conditionalFormatting sqref="K55">
    <cfRule type="cellIs" dxfId="2421" priority="43" operator="notEqual">
      <formula>G55</formula>
    </cfRule>
    <cfRule type="cellIs" dxfId="2420" priority="44" operator="equal">
      <formula>G55</formula>
    </cfRule>
  </conditionalFormatting>
  <conditionalFormatting sqref="K56">
    <cfRule type="cellIs" dxfId="2419" priority="41" operator="notEqual">
      <formula>G56</formula>
    </cfRule>
    <cfRule type="cellIs" dxfId="2418" priority="42" operator="equal">
      <formula>G56</formula>
    </cfRule>
  </conditionalFormatting>
  <conditionalFormatting sqref="K57">
    <cfRule type="cellIs" dxfId="2417" priority="39" operator="notEqual">
      <formula>G57</formula>
    </cfRule>
    <cfRule type="cellIs" dxfId="2416" priority="40" operator="equal">
      <formula>G57</formula>
    </cfRule>
  </conditionalFormatting>
  <conditionalFormatting sqref="K58">
    <cfRule type="cellIs" dxfId="2415" priority="37" operator="notEqual">
      <formula>G58</formula>
    </cfRule>
    <cfRule type="cellIs" dxfId="2414" priority="38" operator="equal">
      <formula>G58</formula>
    </cfRule>
  </conditionalFormatting>
  <conditionalFormatting sqref="K59">
    <cfRule type="cellIs" dxfId="2413" priority="35" operator="notEqual">
      <formula>G59</formula>
    </cfRule>
    <cfRule type="cellIs" dxfId="2412" priority="36" operator="equal">
      <formula>G59</formula>
    </cfRule>
  </conditionalFormatting>
  <conditionalFormatting sqref="K60">
    <cfRule type="cellIs" dxfId="2411" priority="33" operator="notEqual">
      <formula>G60</formula>
    </cfRule>
    <cfRule type="cellIs" dxfId="2410" priority="34" operator="equal">
      <formula>G60</formula>
    </cfRule>
  </conditionalFormatting>
  <conditionalFormatting sqref="K61">
    <cfRule type="cellIs" dxfId="2409" priority="31" operator="notEqual">
      <formula>G61</formula>
    </cfRule>
    <cfRule type="cellIs" dxfId="2408" priority="32" operator="equal">
      <formula>G61</formula>
    </cfRule>
  </conditionalFormatting>
  <conditionalFormatting sqref="K62">
    <cfRule type="cellIs" dxfId="2407" priority="29" operator="notEqual">
      <formula>G62</formula>
    </cfRule>
    <cfRule type="cellIs" dxfId="2406" priority="30" operator="equal">
      <formula>G62</formula>
    </cfRule>
  </conditionalFormatting>
  <conditionalFormatting sqref="K63">
    <cfRule type="cellIs" dxfId="2405" priority="27" operator="notEqual">
      <formula>G63</formula>
    </cfRule>
    <cfRule type="cellIs" dxfId="2404" priority="28" operator="equal">
      <formula>G63</formula>
    </cfRule>
  </conditionalFormatting>
  <conditionalFormatting sqref="K67">
    <cfRule type="cellIs" dxfId="2403" priority="25" operator="notEqual">
      <formula>G67</formula>
    </cfRule>
    <cfRule type="cellIs" dxfId="2402" priority="26" operator="equal">
      <formula>G67</formula>
    </cfRule>
  </conditionalFormatting>
  <conditionalFormatting sqref="K68">
    <cfRule type="cellIs" dxfId="2401" priority="23" operator="notEqual">
      <formula>G68</formula>
    </cfRule>
    <cfRule type="cellIs" dxfId="2400" priority="24" operator="equal">
      <formula>G68</formula>
    </cfRule>
  </conditionalFormatting>
  <conditionalFormatting sqref="K69">
    <cfRule type="cellIs" dxfId="2399" priority="21" operator="notEqual">
      <formula>G69</formula>
    </cfRule>
    <cfRule type="cellIs" dxfId="2398" priority="22" operator="equal">
      <formula>G69</formula>
    </cfRule>
  </conditionalFormatting>
  <conditionalFormatting sqref="K71">
    <cfRule type="cellIs" dxfId="2397" priority="19" operator="notEqual">
      <formula>G71</formula>
    </cfRule>
    <cfRule type="cellIs" dxfId="2396" priority="20" operator="equal">
      <formula>G71</formula>
    </cfRule>
  </conditionalFormatting>
  <conditionalFormatting sqref="K72">
    <cfRule type="cellIs" dxfId="2395" priority="17" operator="notEqual">
      <formula>G72</formula>
    </cfRule>
    <cfRule type="cellIs" dxfId="2394" priority="18" operator="equal">
      <formula>G72</formula>
    </cfRule>
  </conditionalFormatting>
  <conditionalFormatting sqref="K73">
    <cfRule type="cellIs" dxfId="2393" priority="15" operator="notEqual">
      <formula>G73</formula>
    </cfRule>
    <cfRule type="cellIs" dxfId="2392" priority="16" operator="equal">
      <formula>G73</formula>
    </cfRule>
  </conditionalFormatting>
  <conditionalFormatting sqref="K76">
    <cfRule type="cellIs" dxfId="2391" priority="13" operator="notEqual">
      <formula>G76</formula>
    </cfRule>
    <cfRule type="cellIs" dxfId="2390" priority="14" operator="equal">
      <formula>G76</formula>
    </cfRule>
  </conditionalFormatting>
  <conditionalFormatting sqref="K9">
    <cfRule type="cellIs" dxfId="2389" priority="131" operator="notEqual">
      <formula>G9</formula>
    </cfRule>
    <cfRule type="cellIs" dxfId="2388" priority="132" operator="equal">
      <formula>G9</formula>
    </cfRule>
  </conditionalFormatting>
  <conditionalFormatting sqref="K10">
    <cfRule type="cellIs" dxfId="2387" priority="129" operator="notEqual">
      <formula>G10</formula>
    </cfRule>
    <cfRule type="cellIs" dxfId="2386" priority="130" operator="equal">
      <formula>G10</formula>
    </cfRule>
  </conditionalFormatting>
  <conditionalFormatting sqref="K11">
    <cfRule type="cellIs" dxfId="2385" priority="127" operator="notEqual">
      <formula>G11</formula>
    </cfRule>
    <cfRule type="cellIs" dxfId="2384" priority="128" operator="equal">
      <formula>G11</formula>
    </cfRule>
  </conditionalFormatting>
  <conditionalFormatting sqref="K12">
    <cfRule type="cellIs" dxfId="2383" priority="125" operator="notEqual">
      <formula>G12</formula>
    </cfRule>
    <cfRule type="cellIs" dxfId="2382" priority="126" operator="equal">
      <formula>G12</formula>
    </cfRule>
  </conditionalFormatting>
  <conditionalFormatting sqref="K13">
    <cfRule type="cellIs" dxfId="2381" priority="123" operator="notEqual">
      <formula>G13</formula>
    </cfRule>
    <cfRule type="cellIs" dxfId="2380" priority="124" operator="equal">
      <formula>G13</formula>
    </cfRule>
  </conditionalFormatting>
  <conditionalFormatting sqref="K14">
    <cfRule type="cellIs" dxfId="2379" priority="121" operator="notEqual">
      <formula>G14</formula>
    </cfRule>
    <cfRule type="cellIs" dxfId="2378" priority="122" operator="equal">
      <formula>G14</formula>
    </cfRule>
  </conditionalFormatting>
  <conditionalFormatting sqref="G76">
    <cfRule type="cellIs" dxfId="2377" priority="11" operator="notEqual">
      <formula>$G$77</formula>
    </cfRule>
    <cfRule type="cellIs" dxfId="2376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4B28A93-718D-4E06-A777-38D78CE9267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0A67841-1E54-44DF-9454-51F444D5D90D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B6E75119-E80D-453B-A285-49198A0473B6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A46A7C1-F6F3-44B9-A9CB-10731A87496C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D6B5590-87F7-4BBC-8C75-11A887BE4F25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483166EC-66AE-4131-BD1F-8DF1D8E4D0FE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1168C2D-659D-4417-B5AD-3A4159C60DF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11B1BD5-999D-4D98-B886-D352C063CB9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CD0E523-777E-4B6A-8A9E-7049CCE4D9A0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8E7C5D-3B7F-4281-A43A-7B77A96F177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1242648</v>
      </c>
      <c r="H8" s="10"/>
      <c r="I8" s="90">
        <v>1242648</v>
      </c>
      <c r="J8" s="90">
        <v>0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16669</v>
      </c>
      <c r="H10" s="17"/>
      <c r="I10" s="91">
        <v>16669</v>
      </c>
      <c r="J10" s="91"/>
      <c r="K10" s="90">
        <v>16669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593794</v>
      </c>
      <c r="H11" s="17"/>
      <c r="I11" s="91">
        <v>593794</v>
      </c>
      <c r="J11" s="91"/>
      <c r="K11" s="90">
        <v>593794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161335</v>
      </c>
      <c r="H12" s="17"/>
      <c r="I12" s="91">
        <v>161335</v>
      </c>
      <c r="J12" s="91"/>
      <c r="K12" s="90">
        <v>161335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392304</v>
      </c>
      <c r="H13" s="17"/>
      <c r="I13" s="91">
        <v>392304</v>
      </c>
      <c r="J13" s="91"/>
      <c r="K13" s="90">
        <v>392304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17"/>
      <c r="I18" s="91"/>
      <c r="J18" s="91"/>
      <c r="K18" s="9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78546</v>
      </c>
      <c r="H20" s="17"/>
      <c r="I20" s="91">
        <v>78546</v>
      </c>
      <c r="J20" s="91"/>
      <c r="K20" s="90">
        <v>78546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1871544</v>
      </c>
      <c r="H25" s="10"/>
      <c r="I25" s="90">
        <v>1188842.3599999999</v>
      </c>
      <c r="J25" s="90">
        <v>682701.64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175685</v>
      </c>
      <c r="H28" s="17" t="s">
        <v>15</v>
      </c>
      <c r="I28" s="91">
        <v>175685</v>
      </c>
      <c r="J28" s="91"/>
      <c r="K28" s="90">
        <v>175685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180300</v>
      </c>
      <c r="H29" s="17" t="s">
        <v>15</v>
      </c>
      <c r="I29" s="91">
        <v>180300</v>
      </c>
      <c r="J29" s="91"/>
      <c r="K29" s="90">
        <v>180300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61604</v>
      </c>
      <c r="H30" s="17" t="s">
        <v>59</v>
      </c>
      <c r="I30" s="91">
        <v>39217.360000000001</v>
      </c>
      <c r="J30" s="91">
        <v>22386.639999999999</v>
      </c>
      <c r="K30" s="90">
        <v>61604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214296</v>
      </c>
      <c r="H31" s="17" t="s">
        <v>15</v>
      </c>
      <c r="I31" s="91">
        <v>214296</v>
      </c>
      <c r="J31" s="91"/>
      <c r="K31" s="90">
        <v>214296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415242</v>
      </c>
      <c r="H32" s="17" t="s">
        <v>24</v>
      </c>
      <c r="I32" s="91"/>
      <c r="J32" s="91">
        <v>415242</v>
      </c>
      <c r="K32" s="90">
        <v>415242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130985</v>
      </c>
      <c r="H33" s="17" t="s">
        <v>24</v>
      </c>
      <c r="I33" s="91"/>
      <c r="J33" s="91">
        <v>130985</v>
      </c>
      <c r="K33" s="90">
        <v>130985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161711</v>
      </c>
      <c r="H34" s="17" t="s">
        <v>15</v>
      </c>
      <c r="I34" s="91">
        <v>161711</v>
      </c>
      <c r="J34" s="91"/>
      <c r="K34" s="90">
        <v>161711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417633</v>
      </c>
      <c r="H35" s="17" t="s">
        <v>15</v>
      </c>
      <c r="I35" s="91">
        <v>417633</v>
      </c>
      <c r="J35" s="91"/>
      <c r="K35" s="90">
        <v>417633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0</v>
      </c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14729</v>
      </c>
      <c r="H40" s="17" t="s">
        <v>24</v>
      </c>
      <c r="I40" s="91"/>
      <c r="J40" s="91">
        <v>14729</v>
      </c>
      <c r="K40" s="90">
        <v>14729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99359</v>
      </c>
      <c r="H41" s="17" t="s">
        <v>24</v>
      </c>
      <c r="I41" s="91"/>
      <c r="J41" s="91">
        <v>99359</v>
      </c>
      <c r="K41" s="90">
        <v>99359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3750134</v>
      </c>
      <c r="H42" s="10"/>
      <c r="I42" s="90">
        <v>1129531</v>
      </c>
      <c r="J42" s="90">
        <v>2620603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0</v>
      </c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1571180</v>
      </c>
      <c r="H44" s="17" t="s">
        <v>24</v>
      </c>
      <c r="I44" s="91"/>
      <c r="J44" s="91">
        <v>1571180</v>
      </c>
      <c r="K44" s="90">
        <v>1571180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821519</v>
      </c>
      <c r="H47" s="17" t="s">
        <v>59</v>
      </c>
      <c r="I47" s="91">
        <v>814083</v>
      </c>
      <c r="J47" s="91">
        <v>7436</v>
      </c>
      <c r="K47" s="90">
        <v>821519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199427</v>
      </c>
      <c r="H49" s="17" t="s">
        <v>15</v>
      </c>
      <c r="I49" s="91">
        <v>199427</v>
      </c>
      <c r="J49" s="91"/>
      <c r="K49" s="90">
        <v>199427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223633</v>
      </c>
      <c r="H54" s="17" t="s">
        <v>24</v>
      </c>
      <c r="I54" s="91"/>
      <c r="J54" s="91">
        <v>223633</v>
      </c>
      <c r="K54" s="90">
        <v>223633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650438</v>
      </c>
      <c r="H55" s="17" t="s">
        <v>24</v>
      </c>
      <c r="I55" s="91"/>
      <c r="J55" s="91">
        <v>650438</v>
      </c>
      <c r="K55" s="90">
        <v>650438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167916</v>
      </c>
      <c r="H57" s="17" t="s">
        <v>24</v>
      </c>
      <c r="I57" s="91"/>
      <c r="J57" s="91">
        <v>167916</v>
      </c>
      <c r="K57" s="90">
        <v>167916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116021</v>
      </c>
      <c r="H61" s="17" t="s">
        <v>15</v>
      </c>
      <c r="I61" s="91">
        <v>116021</v>
      </c>
      <c r="J61" s="91"/>
      <c r="K61" s="90">
        <v>116021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392907</v>
      </c>
      <c r="H70" s="10"/>
      <c r="I70" s="90">
        <v>392907</v>
      </c>
      <c r="J70" s="90">
        <v>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/>
      <c r="H72" s="17"/>
      <c r="I72" s="91"/>
      <c r="J72" s="91"/>
      <c r="K72" s="90">
        <v>0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392907</v>
      </c>
      <c r="H73" s="17"/>
      <c r="I73" s="91">
        <v>392907</v>
      </c>
      <c r="J73" s="91"/>
      <c r="K73" s="90">
        <v>392907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7257233</v>
      </c>
      <c r="H76" s="26"/>
      <c r="I76" s="94">
        <v>3953928.36</v>
      </c>
      <c r="J76" s="94">
        <v>3303304.64</v>
      </c>
      <c r="K76" s="90">
        <v>7257233</v>
      </c>
      <c r="L76" s="27"/>
    </row>
    <row r="77" spans="1:12" ht="15.75" x14ac:dyDescent="0.25">
      <c r="F77" s="83" t="s">
        <v>200</v>
      </c>
      <c r="G77" s="95">
        <v>7257233</v>
      </c>
      <c r="H77" s="14"/>
      <c r="I77" s="85">
        <v>0.54482588060766413</v>
      </c>
      <c r="J77" s="85">
        <v>0.45517411939233593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84893407.636719316</v>
      </c>
      <c r="J83" s="87">
        <v>4.6575210844637956E-2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365" priority="119" operator="notEqual">
      <formula>G15</formula>
    </cfRule>
    <cfRule type="cellIs" dxfId="2364" priority="120" operator="equal">
      <formula>G15</formula>
    </cfRule>
  </conditionalFormatting>
  <conditionalFormatting sqref="K16">
    <cfRule type="cellIs" dxfId="2363" priority="117" operator="notEqual">
      <formula>G16</formula>
    </cfRule>
    <cfRule type="cellIs" dxfId="2362" priority="118" operator="equal">
      <formula>G16</formula>
    </cfRule>
  </conditionalFormatting>
  <conditionalFormatting sqref="K17">
    <cfRule type="cellIs" dxfId="2361" priority="115" operator="notEqual">
      <formula>G17</formula>
    </cfRule>
    <cfRule type="cellIs" dxfId="2360" priority="116" operator="equal">
      <formula>G17</formula>
    </cfRule>
  </conditionalFormatting>
  <conditionalFormatting sqref="K18">
    <cfRule type="cellIs" dxfId="2359" priority="113" operator="notEqual">
      <formula>G18</formula>
    </cfRule>
    <cfRule type="cellIs" dxfId="2358" priority="114" operator="equal">
      <formula>G18</formula>
    </cfRule>
  </conditionalFormatting>
  <conditionalFormatting sqref="K19">
    <cfRule type="cellIs" dxfId="2357" priority="111" operator="notEqual">
      <formula>G19</formula>
    </cfRule>
    <cfRule type="cellIs" dxfId="2356" priority="112" operator="equal">
      <formula>G19</formula>
    </cfRule>
  </conditionalFormatting>
  <conditionalFormatting sqref="K20">
    <cfRule type="cellIs" dxfId="2355" priority="109" operator="notEqual">
      <formula>G20</formula>
    </cfRule>
    <cfRule type="cellIs" dxfId="2354" priority="110" operator="equal">
      <formula>G20</formula>
    </cfRule>
  </conditionalFormatting>
  <conditionalFormatting sqref="K21">
    <cfRule type="cellIs" dxfId="2353" priority="107" operator="notEqual">
      <formula>G21</formula>
    </cfRule>
    <cfRule type="cellIs" dxfId="2352" priority="108" operator="equal">
      <formula>G21</formula>
    </cfRule>
  </conditionalFormatting>
  <conditionalFormatting sqref="K22">
    <cfRule type="cellIs" dxfId="2351" priority="105" operator="notEqual">
      <formula>G22</formula>
    </cfRule>
    <cfRule type="cellIs" dxfId="2350" priority="106" operator="equal">
      <formula>G22</formula>
    </cfRule>
  </conditionalFormatting>
  <conditionalFormatting sqref="K23">
    <cfRule type="cellIs" dxfId="2349" priority="103" operator="notEqual">
      <formula>G23</formula>
    </cfRule>
    <cfRule type="cellIs" dxfId="2348" priority="104" operator="equal">
      <formula>G23</formula>
    </cfRule>
  </conditionalFormatting>
  <conditionalFormatting sqref="K24">
    <cfRule type="cellIs" dxfId="2347" priority="101" operator="notEqual">
      <formula>G24</formula>
    </cfRule>
    <cfRule type="cellIs" dxfId="2346" priority="102" operator="equal">
      <formula>G24</formula>
    </cfRule>
  </conditionalFormatting>
  <conditionalFormatting sqref="K26">
    <cfRule type="cellIs" dxfId="2345" priority="99" operator="notEqual">
      <formula>G26</formula>
    </cfRule>
    <cfRule type="cellIs" dxfId="2344" priority="100" operator="equal">
      <formula>G26</formula>
    </cfRule>
  </conditionalFormatting>
  <conditionalFormatting sqref="K27">
    <cfRule type="cellIs" dxfId="2343" priority="97" operator="notEqual">
      <formula>G27</formula>
    </cfRule>
    <cfRule type="cellIs" dxfId="2342" priority="98" operator="equal">
      <formula>G27</formula>
    </cfRule>
  </conditionalFormatting>
  <conditionalFormatting sqref="K28">
    <cfRule type="cellIs" dxfId="2341" priority="95" operator="notEqual">
      <formula>G28</formula>
    </cfRule>
    <cfRule type="cellIs" dxfId="2340" priority="96" operator="equal">
      <formula>G28</formula>
    </cfRule>
  </conditionalFormatting>
  <conditionalFormatting sqref="K29">
    <cfRule type="cellIs" dxfId="2339" priority="93" operator="notEqual">
      <formula>G29</formula>
    </cfRule>
    <cfRule type="cellIs" dxfId="2338" priority="94" operator="equal">
      <formula>G29</formula>
    </cfRule>
  </conditionalFormatting>
  <conditionalFormatting sqref="K30">
    <cfRule type="cellIs" dxfId="2337" priority="91" operator="notEqual">
      <formula>G30</formula>
    </cfRule>
    <cfRule type="cellIs" dxfId="2336" priority="92" operator="equal">
      <formula>G30</formula>
    </cfRule>
  </conditionalFormatting>
  <conditionalFormatting sqref="K31">
    <cfRule type="cellIs" dxfId="2335" priority="89" operator="notEqual">
      <formula>G31</formula>
    </cfRule>
    <cfRule type="cellIs" dxfId="2334" priority="90" operator="equal">
      <formula>G31</formula>
    </cfRule>
  </conditionalFormatting>
  <conditionalFormatting sqref="K32">
    <cfRule type="cellIs" dxfId="2333" priority="87" operator="notEqual">
      <formula>G32</formula>
    </cfRule>
    <cfRule type="cellIs" dxfId="2332" priority="88" operator="equal">
      <formula>G32</formula>
    </cfRule>
  </conditionalFormatting>
  <conditionalFormatting sqref="K33">
    <cfRule type="cellIs" dxfId="2331" priority="85" operator="notEqual">
      <formula>G33</formula>
    </cfRule>
    <cfRule type="cellIs" dxfId="2330" priority="86" operator="equal">
      <formula>G33</formula>
    </cfRule>
  </conditionalFormatting>
  <conditionalFormatting sqref="K34">
    <cfRule type="cellIs" dxfId="2329" priority="83" operator="notEqual">
      <formula>G34</formula>
    </cfRule>
    <cfRule type="cellIs" dxfId="2328" priority="84" operator="equal">
      <formula>G34</formula>
    </cfRule>
  </conditionalFormatting>
  <conditionalFormatting sqref="K35">
    <cfRule type="cellIs" dxfId="2327" priority="81" operator="notEqual">
      <formula>G35</formula>
    </cfRule>
    <cfRule type="cellIs" dxfId="2326" priority="82" operator="equal">
      <formula>G35</formula>
    </cfRule>
  </conditionalFormatting>
  <conditionalFormatting sqref="K36">
    <cfRule type="cellIs" dxfId="2325" priority="79" operator="notEqual">
      <formula>G36</formula>
    </cfRule>
    <cfRule type="cellIs" dxfId="2324" priority="80" operator="equal">
      <formula>G36</formula>
    </cfRule>
  </conditionalFormatting>
  <conditionalFormatting sqref="K37">
    <cfRule type="cellIs" dxfId="2323" priority="77" operator="notEqual">
      <formula>G37</formula>
    </cfRule>
    <cfRule type="cellIs" dxfId="2322" priority="78" operator="equal">
      <formula>G37</formula>
    </cfRule>
  </conditionalFormatting>
  <conditionalFormatting sqref="K38">
    <cfRule type="cellIs" dxfId="2321" priority="75" operator="notEqual">
      <formula>G38</formula>
    </cfRule>
    <cfRule type="cellIs" dxfId="2320" priority="76" operator="equal">
      <formula>G38</formula>
    </cfRule>
  </conditionalFormatting>
  <conditionalFormatting sqref="K39">
    <cfRule type="cellIs" dxfId="2319" priority="73" operator="notEqual">
      <formula>G39</formula>
    </cfRule>
    <cfRule type="cellIs" dxfId="2318" priority="74" operator="equal">
      <formula>G39</formula>
    </cfRule>
  </conditionalFormatting>
  <conditionalFormatting sqref="K40">
    <cfRule type="cellIs" dxfId="2317" priority="71" operator="notEqual">
      <formula>G40</formula>
    </cfRule>
    <cfRule type="cellIs" dxfId="2316" priority="72" operator="equal">
      <formula>G40</formula>
    </cfRule>
  </conditionalFormatting>
  <conditionalFormatting sqref="K41">
    <cfRule type="cellIs" dxfId="2315" priority="69" operator="notEqual">
      <formula>G41</formula>
    </cfRule>
    <cfRule type="cellIs" dxfId="2314" priority="70" operator="equal">
      <formula>G41</formula>
    </cfRule>
  </conditionalFormatting>
  <conditionalFormatting sqref="K43">
    <cfRule type="cellIs" dxfId="2313" priority="67" operator="notEqual">
      <formula>G43</formula>
    </cfRule>
    <cfRule type="cellIs" dxfId="2312" priority="68" operator="equal">
      <formula>G43</formula>
    </cfRule>
  </conditionalFormatting>
  <conditionalFormatting sqref="K44">
    <cfRule type="cellIs" dxfId="2311" priority="65" operator="notEqual">
      <formula>G44</formula>
    </cfRule>
    <cfRule type="cellIs" dxfId="2310" priority="66" operator="equal">
      <formula>G44</formula>
    </cfRule>
  </conditionalFormatting>
  <conditionalFormatting sqref="K45">
    <cfRule type="cellIs" dxfId="2309" priority="63" operator="notEqual">
      <formula>G45</formula>
    </cfRule>
    <cfRule type="cellIs" dxfId="2308" priority="64" operator="equal">
      <formula>G45</formula>
    </cfRule>
  </conditionalFormatting>
  <conditionalFormatting sqref="K46">
    <cfRule type="cellIs" dxfId="2307" priority="61" operator="notEqual">
      <formula>G46</formula>
    </cfRule>
    <cfRule type="cellIs" dxfId="2306" priority="62" operator="equal">
      <formula>G46</formula>
    </cfRule>
  </conditionalFormatting>
  <conditionalFormatting sqref="K47">
    <cfRule type="cellIs" dxfId="2305" priority="59" operator="notEqual">
      <formula>G47</formula>
    </cfRule>
    <cfRule type="cellIs" dxfId="2304" priority="60" operator="equal">
      <formula>G47</formula>
    </cfRule>
  </conditionalFormatting>
  <conditionalFormatting sqref="K48">
    <cfRule type="cellIs" dxfId="2303" priority="57" operator="notEqual">
      <formula>G48</formula>
    </cfRule>
    <cfRule type="cellIs" dxfId="2302" priority="58" operator="equal">
      <formula>G48</formula>
    </cfRule>
  </conditionalFormatting>
  <conditionalFormatting sqref="K49">
    <cfRule type="cellIs" dxfId="2301" priority="55" operator="notEqual">
      <formula>G49</formula>
    </cfRule>
    <cfRule type="cellIs" dxfId="2300" priority="56" operator="equal">
      <formula>G49</formula>
    </cfRule>
  </conditionalFormatting>
  <conditionalFormatting sqref="K50">
    <cfRule type="cellIs" dxfId="2299" priority="53" operator="notEqual">
      <formula>G50</formula>
    </cfRule>
    <cfRule type="cellIs" dxfId="2298" priority="54" operator="equal">
      <formula>G50</formula>
    </cfRule>
  </conditionalFormatting>
  <conditionalFormatting sqref="K51">
    <cfRule type="cellIs" dxfId="2297" priority="51" operator="notEqual">
      <formula>G51</formula>
    </cfRule>
    <cfRule type="cellIs" dxfId="2296" priority="52" operator="equal">
      <formula>G51</formula>
    </cfRule>
  </conditionalFormatting>
  <conditionalFormatting sqref="K52">
    <cfRule type="cellIs" dxfId="2295" priority="49" operator="notEqual">
      <formula>G52</formula>
    </cfRule>
    <cfRule type="cellIs" dxfId="2294" priority="50" operator="equal">
      <formula>G52</formula>
    </cfRule>
  </conditionalFormatting>
  <conditionalFormatting sqref="K53">
    <cfRule type="cellIs" dxfId="2293" priority="47" operator="notEqual">
      <formula>G53</formula>
    </cfRule>
    <cfRule type="cellIs" dxfId="2292" priority="48" operator="equal">
      <formula>G53</formula>
    </cfRule>
  </conditionalFormatting>
  <conditionalFormatting sqref="K54">
    <cfRule type="cellIs" dxfId="2291" priority="45" operator="notEqual">
      <formula>G54</formula>
    </cfRule>
    <cfRule type="cellIs" dxfId="2290" priority="46" operator="equal">
      <formula>G54</formula>
    </cfRule>
  </conditionalFormatting>
  <conditionalFormatting sqref="K55">
    <cfRule type="cellIs" dxfId="2289" priority="43" operator="notEqual">
      <formula>G55</formula>
    </cfRule>
    <cfRule type="cellIs" dxfId="2288" priority="44" operator="equal">
      <formula>G55</formula>
    </cfRule>
  </conditionalFormatting>
  <conditionalFormatting sqref="K56">
    <cfRule type="cellIs" dxfId="2287" priority="41" operator="notEqual">
      <formula>G56</formula>
    </cfRule>
    <cfRule type="cellIs" dxfId="2286" priority="42" operator="equal">
      <formula>G56</formula>
    </cfRule>
  </conditionalFormatting>
  <conditionalFormatting sqref="K57">
    <cfRule type="cellIs" dxfId="2285" priority="39" operator="notEqual">
      <formula>G57</formula>
    </cfRule>
    <cfRule type="cellIs" dxfId="2284" priority="40" operator="equal">
      <formula>G57</formula>
    </cfRule>
  </conditionalFormatting>
  <conditionalFormatting sqref="K58">
    <cfRule type="cellIs" dxfId="2283" priority="37" operator="notEqual">
      <formula>G58</formula>
    </cfRule>
    <cfRule type="cellIs" dxfId="2282" priority="38" operator="equal">
      <formula>G58</formula>
    </cfRule>
  </conditionalFormatting>
  <conditionalFormatting sqref="K59">
    <cfRule type="cellIs" dxfId="2281" priority="35" operator="notEqual">
      <formula>G59</formula>
    </cfRule>
    <cfRule type="cellIs" dxfId="2280" priority="36" operator="equal">
      <formula>G59</formula>
    </cfRule>
  </conditionalFormatting>
  <conditionalFormatting sqref="K60">
    <cfRule type="cellIs" dxfId="2279" priority="33" operator="notEqual">
      <formula>G60</formula>
    </cfRule>
    <cfRule type="cellIs" dxfId="2278" priority="34" operator="equal">
      <formula>G60</formula>
    </cfRule>
  </conditionalFormatting>
  <conditionalFormatting sqref="K61">
    <cfRule type="cellIs" dxfId="2277" priority="31" operator="notEqual">
      <formula>G61</formula>
    </cfRule>
    <cfRule type="cellIs" dxfId="2276" priority="32" operator="equal">
      <formula>G61</formula>
    </cfRule>
  </conditionalFormatting>
  <conditionalFormatting sqref="K62">
    <cfRule type="cellIs" dxfId="2275" priority="29" operator="notEqual">
      <formula>G62</formula>
    </cfRule>
    <cfRule type="cellIs" dxfId="2274" priority="30" operator="equal">
      <formula>G62</formula>
    </cfRule>
  </conditionalFormatting>
  <conditionalFormatting sqref="K63">
    <cfRule type="cellIs" dxfId="2273" priority="27" operator="notEqual">
      <formula>G63</formula>
    </cfRule>
    <cfRule type="cellIs" dxfId="2272" priority="28" operator="equal">
      <formula>G63</formula>
    </cfRule>
  </conditionalFormatting>
  <conditionalFormatting sqref="K67">
    <cfRule type="cellIs" dxfId="2271" priority="25" operator="notEqual">
      <formula>G67</formula>
    </cfRule>
    <cfRule type="cellIs" dxfId="2270" priority="26" operator="equal">
      <formula>G67</formula>
    </cfRule>
  </conditionalFormatting>
  <conditionalFormatting sqref="K68">
    <cfRule type="cellIs" dxfId="2269" priority="23" operator="notEqual">
      <formula>G68</formula>
    </cfRule>
    <cfRule type="cellIs" dxfId="2268" priority="24" operator="equal">
      <formula>G68</formula>
    </cfRule>
  </conditionalFormatting>
  <conditionalFormatting sqref="K69">
    <cfRule type="cellIs" dxfId="2267" priority="21" operator="notEqual">
      <formula>G69</formula>
    </cfRule>
    <cfRule type="cellIs" dxfId="2266" priority="22" operator="equal">
      <formula>G69</formula>
    </cfRule>
  </conditionalFormatting>
  <conditionalFormatting sqref="K71">
    <cfRule type="cellIs" dxfId="2265" priority="19" operator="notEqual">
      <formula>G71</formula>
    </cfRule>
    <cfRule type="cellIs" dxfId="2264" priority="20" operator="equal">
      <formula>G71</formula>
    </cfRule>
  </conditionalFormatting>
  <conditionalFormatting sqref="K72">
    <cfRule type="cellIs" dxfId="2263" priority="17" operator="notEqual">
      <formula>G72</formula>
    </cfRule>
    <cfRule type="cellIs" dxfId="2262" priority="18" operator="equal">
      <formula>G72</formula>
    </cfRule>
  </conditionalFormatting>
  <conditionalFormatting sqref="K73">
    <cfRule type="cellIs" dxfId="2261" priority="15" operator="notEqual">
      <formula>G73</formula>
    </cfRule>
    <cfRule type="cellIs" dxfId="2260" priority="16" operator="equal">
      <formula>G73</formula>
    </cfRule>
  </conditionalFormatting>
  <conditionalFormatting sqref="K76">
    <cfRule type="cellIs" dxfId="2259" priority="13" operator="notEqual">
      <formula>G76</formula>
    </cfRule>
    <cfRule type="cellIs" dxfId="2258" priority="14" operator="equal">
      <formula>G76</formula>
    </cfRule>
  </conditionalFormatting>
  <conditionalFormatting sqref="K9">
    <cfRule type="cellIs" dxfId="2257" priority="131" operator="notEqual">
      <formula>G9</formula>
    </cfRule>
    <cfRule type="cellIs" dxfId="2256" priority="132" operator="equal">
      <formula>G9</formula>
    </cfRule>
  </conditionalFormatting>
  <conditionalFormatting sqref="K10">
    <cfRule type="cellIs" dxfId="2255" priority="129" operator="notEqual">
      <formula>G10</formula>
    </cfRule>
    <cfRule type="cellIs" dxfId="2254" priority="130" operator="equal">
      <formula>G10</formula>
    </cfRule>
  </conditionalFormatting>
  <conditionalFormatting sqref="K11">
    <cfRule type="cellIs" dxfId="2253" priority="127" operator="notEqual">
      <formula>G11</formula>
    </cfRule>
    <cfRule type="cellIs" dxfId="2252" priority="128" operator="equal">
      <formula>G11</formula>
    </cfRule>
  </conditionalFormatting>
  <conditionalFormatting sqref="K12">
    <cfRule type="cellIs" dxfId="2251" priority="125" operator="notEqual">
      <formula>G12</formula>
    </cfRule>
    <cfRule type="cellIs" dxfId="2250" priority="126" operator="equal">
      <formula>G12</formula>
    </cfRule>
  </conditionalFormatting>
  <conditionalFormatting sqref="K13">
    <cfRule type="cellIs" dxfId="2249" priority="123" operator="notEqual">
      <formula>G13</formula>
    </cfRule>
    <cfRule type="cellIs" dxfId="2248" priority="124" operator="equal">
      <formula>G13</formula>
    </cfRule>
  </conditionalFormatting>
  <conditionalFormatting sqref="K14">
    <cfRule type="cellIs" dxfId="2247" priority="121" operator="notEqual">
      <formula>G14</formula>
    </cfRule>
    <cfRule type="cellIs" dxfId="2246" priority="122" operator="equal">
      <formula>G14</formula>
    </cfRule>
  </conditionalFormatting>
  <conditionalFormatting sqref="G76">
    <cfRule type="cellIs" dxfId="2245" priority="11" operator="notEqual">
      <formula>$G$77</formula>
    </cfRule>
    <cfRule type="cellIs" dxfId="224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3E702678-CDA1-4B66-8B8D-49D904E3009A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43049EF-0F06-49AE-8BD0-03832ED67B05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EFAE61-2D9D-4246-BE35-DFDB5757D942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0E37F01-9C0C-4F24-8B6D-07D88AB3ACFE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BFA5ACE-AE8C-468C-B497-D594281F78E5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6A5006B-7E74-41DE-8C90-779A7754E57E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335E8FE-77F8-4F6A-9596-1D3C07822063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B521A4F-7516-4851-9FEA-E551EF178AA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AFE6636-EF71-452D-B852-F8C24C7A7DD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78DC64-6043-4D55-917E-1C5A14BB2737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1539047.4400000002</v>
      </c>
      <c r="H8" s="10"/>
      <c r="I8" s="90">
        <v>1181671.9500000002</v>
      </c>
      <c r="J8" s="90">
        <v>357375.49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9167.1299999999992</v>
      </c>
      <c r="H10" s="17" t="s">
        <v>15</v>
      </c>
      <c r="I10" s="91">
        <v>9167.1299999999992</v>
      </c>
      <c r="J10" s="91"/>
      <c r="K10" s="90">
        <v>9167.1299999999992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477008.53</v>
      </c>
      <c r="H11" s="17" t="s">
        <v>15</v>
      </c>
      <c r="I11" s="91">
        <v>477008.53</v>
      </c>
      <c r="J11" s="91"/>
      <c r="K11" s="90">
        <v>477008.53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748347.6</v>
      </c>
      <c r="H13" s="17" t="s">
        <v>59</v>
      </c>
      <c r="I13" s="91">
        <v>449008.56</v>
      </c>
      <c r="J13" s="91">
        <v>299339.03999999998</v>
      </c>
      <c r="K13" s="90">
        <v>748347.6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203018.77</v>
      </c>
      <c r="H18" s="17" t="s">
        <v>59</v>
      </c>
      <c r="I18" s="91">
        <v>144982.32</v>
      </c>
      <c r="J18" s="91">
        <v>58036.45</v>
      </c>
      <c r="K18" s="90">
        <v>203018.77000000002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40999.050000000003</v>
      </c>
      <c r="H20" s="17" t="s">
        <v>15</v>
      </c>
      <c r="I20" s="91">
        <v>40999.050000000003</v>
      </c>
      <c r="J20" s="91"/>
      <c r="K20" s="90">
        <v>40999.050000000003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60506.36</v>
      </c>
      <c r="H21" s="17" t="s">
        <v>15</v>
      </c>
      <c r="I21" s="91">
        <v>60506.36</v>
      </c>
      <c r="J21" s="91"/>
      <c r="K21" s="90">
        <v>60506.36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560397.1</v>
      </c>
      <c r="H25" s="10"/>
      <c r="I25" s="90">
        <v>206921.07</v>
      </c>
      <c r="J25" s="90">
        <v>353476.02999999997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62767.98</v>
      </c>
      <c r="H26" s="17" t="s">
        <v>59</v>
      </c>
      <c r="I26" s="91">
        <v>11374.16</v>
      </c>
      <c r="J26" s="91">
        <v>51393.82</v>
      </c>
      <c r="K26" s="90">
        <v>62767.979999999996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73904.55</v>
      </c>
      <c r="H28" s="17" t="s">
        <v>59</v>
      </c>
      <c r="I28" s="91">
        <v>55428.42</v>
      </c>
      <c r="J28" s="91">
        <v>18476.13</v>
      </c>
      <c r="K28" s="90">
        <v>73904.55</v>
      </c>
      <c r="L28" s="18" t="s">
        <v>273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96420.37</v>
      </c>
      <c r="H30" s="17" t="s">
        <v>59</v>
      </c>
      <c r="I30" s="91">
        <v>72315.28</v>
      </c>
      <c r="J30" s="91">
        <v>24105.09</v>
      </c>
      <c r="K30" s="90">
        <v>96420.37</v>
      </c>
      <c r="L30" s="18" t="s">
        <v>274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90404.27</v>
      </c>
      <c r="H31" s="17" t="s">
        <v>59</v>
      </c>
      <c r="I31" s="91">
        <v>67803.210000000006</v>
      </c>
      <c r="J31" s="91">
        <v>22601.06</v>
      </c>
      <c r="K31" s="90">
        <v>90404.27</v>
      </c>
      <c r="L31" s="18" t="s">
        <v>275</v>
      </c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113357.14</v>
      </c>
      <c r="H32" s="17" t="s">
        <v>24</v>
      </c>
      <c r="I32" s="91"/>
      <c r="J32" s="91">
        <v>113357.14</v>
      </c>
      <c r="K32" s="90">
        <v>113357.14</v>
      </c>
      <c r="L32" s="18" t="s">
        <v>247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37230.870000000003</v>
      </c>
      <c r="H33" s="17" t="s">
        <v>24</v>
      </c>
      <c r="I33" s="91"/>
      <c r="J33" s="91">
        <v>37230.870000000003</v>
      </c>
      <c r="K33" s="90">
        <v>37230.870000000003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86311.92</v>
      </c>
      <c r="H40" s="17" t="s">
        <v>24</v>
      </c>
      <c r="I40" s="91"/>
      <c r="J40" s="91">
        <v>86311.92</v>
      </c>
      <c r="K40" s="90">
        <v>86311.92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1974819.5</v>
      </c>
      <c r="H42" s="10"/>
      <c r="I42" s="90">
        <v>809251.67999999993</v>
      </c>
      <c r="J42" s="90">
        <v>1165567.82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975769.1</v>
      </c>
      <c r="H44" s="17" t="s">
        <v>59</v>
      </c>
      <c r="I44" s="91">
        <v>195153.81999999995</v>
      </c>
      <c r="J44" s="91">
        <v>780615.28</v>
      </c>
      <c r="K44" s="90">
        <v>975769.1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161461.06</v>
      </c>
      <c r="H45" s="17" t="s">
        <v>24</v>
      </c>
      <c r="I45" s="91">
        <v>0</v>
      </c>
      <c r="J45" s="91">
        <v>161461.06</v>
      </c>
      <c r="K45" s="90">
        <v>161461.06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382613.59</v>
      </c>
      <c r="H47" s="17" t="s">
        <v>15</v>
      </c>
      <c r="I47" s="91">
        <v>382613.59</v>
      </c>
      <c r="J47" s="91"/>
      <c r="K47" s="90">
        <v>382613.59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231484.27</v>
      </c>
      <c r="H49" s="17" t="s">
        <v>15</v>
      </c>
      <c r="I49" s="91">
        <v>231484.27</v>
      </c>
      <c r="J49" s="91"/>
      <c r="K49" s="90">
        <v>231484.27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80495.8</v>
      </c>
      <c r="H54" s="17" t="s">
        <v>24</v>
      </c>
      <c r="I54" s="91">
        <v>0</v>
      </c>
      <c r="J54" s="91">
        <v>80495.8</v>
      </c>
      <c r="K54" s="90">
        <v>80495.8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142995.68</v>
      </c>
      <c r="H62" s="17" t="s">
        <v>24</v>
      </c>
      <c r="I62" s="91"/>
      <c r="J62" s="91">
        <v>142995.68</v>
      </c>
      <c r="K62" s="90">
        <v>142995.68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618802.64</v>
      </c>
      <c r="H70" s="10"/>
      <c r="I70" s="90">
        <v>0</v>
      </c>
      <c r="J70" s="90">
        <v>618802.64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413048.29</v>
      </c>
      <c r="H72" s="17" t="s">
        <v>24</v>
      </c>
      <c r="I72" s="91"/>
      <c r="J72" s="91">
        <v>413048.29</v>
      </c>
      <c r="K72" s="90">
        <v>413048.29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205754.35</v>
      </c>
      <c r="H73" s="17" t="s">
        <v>24</v>
      </c>
      <c r="I73" s="91"/>
      <c r="J73" s="91">
        <v>205754.35</v>
      </c>
      <c r="K73" s="90">
        <v>205754.35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4693066.68</v>
      </c>
      <c r="H76" s="26"/>
      <c r="I76" s="94">
        <v>2197844.7000000002</v>
      </c>
      <c r="J76" s="94">
        <v>2495221.98</v>
      </c>
      <c r="K76" s="90">
        <v>4693066.68</v>
      </c>
      <c r="L76" s="27"/>
    </row>
    <row r="77" spans="1:12" ht="15.75" x14ac:dyDescent="0.25">
      <c r="F77" s="83" t="s">
        <v>200</v>
      </c>
      <c r="G77" s="95">
        <v>4693066.68</v>
      </c>
      <c r="H77" s="14"/>
      <c r="I77" s="85">
        <v>0.46831738175942567</v>
      </c>
      <c r="J77" s="85">
        <v>0.53168261824057439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20616547.170000002</v>
      </c>
      <c r="J83" s="87">
        <v>0.10660585799731663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233" priority="117" operator="notEqual">
      <formula>G16</formula>
    </cfRule>
    <cfRule type="cellIs" dxfId="2232" priority="118" operator="equal">
      <formula>G16</formula>
    </cfRule>
  </conditionalFormatting>
  <conditionalFormatting sqref="K17">
    <cfRule type="cellIs" dxfId="2231" priority="115" operator="notEqual">
      <formula>G17</formula>
    </cfRule>
    <cfRule type="cellIs" dxfId="2230" priority="116" operator="equal">
      <formula>G17</formula>
    </cfRule>
  </conditionalFormatting>
  <conditionalFormatting sqref="K18">
    <cfRule type="cellIs" dxfId="2229" priority="113" operator="notEqual">
      <formula>G18</formula>
    </cfRule>
    <cfRule type="cellIs" dxfId="2228" priority="114" operator="equal">
      <formula>G18</formula>
    </cfRule>
  </conditionalFormatting>
  <conditionalFormatting sqref="K19">
    <cfRule type="cellIs" dxfId="2227" priority="111" operator="notEqual">
      <formula>G19</formula>
    </cfRule>
    <cfRule type="cellIs" dxfId="2226" priority="112" operator="equal">
      <formula>G19</formula>
    </cfRule>
  </conditionalFormatting>
  <conditionalFormatting sqref="K20">
    <cfRule type="cellIs" dxfId="2225" priority="109" operator="notEqual">
      <formula>G20</formula>
    </cfRule>
    <cfRule type="cellIs" dxfId="2224" priority="110" operator="equal">
      <formula>G20</formula>
    </cfRule>
  </conditionalFormatting>
  <conditionalFormatting sqref="K21">
    <cfRule type="cellIs" dxfId="2223" priority="107" operator="notEqual">
      <formula>G21</formula>
    </cfRule>
    <cfRule type="cellIs" dxfId="2222" priority="108" operator="equal">
      <formula>G21</formula>
    </cfRule>
  </conditionalFormatting>
  <conditionalFormatting sqref="K22">
    <cfRule type="cellIs" dxfId="2221" priority="105" operator="notEqual">
      <formula>G22</formula>
    </cfRule>
    <cfRule type="cellIs" dxfId="2220" priority="106" operator="equal">
      <formula>G22</formula>
    </cfRule>
  </conditionalFormatting>
  <conditionalFormatting sqref="K23">
    <cfRule type="cellIs" dxfId="2219" priority="103" operator="notEqual">
      <formula>G23</formula>
    </cfRule>
    <cfRule type="cellIs" dxfId="2218" priority="104" operator="equal">
      <formula>G23</formula>
    </cfRule>
  </conditionalFormatting>
  <conditionalFormatting sqref="K24">
    <cfRule type="cellIs" dxfId="2217" priority="101" operator="notEqual">
      <formula>G24</formula>
    </cfRule>
    <cfRule type="cellIs" dxfId="2216" priority="102" operator="equal">
      <formula>G24</formula>
    </cfRule>
  </conditionalFormatting>
  <conditionalFormatting sqref="K26">
    <cfRule type="cellIs" dxfId="2215" priority="99" operator="notEqual">
      <formula>G26</formula>
    </cfRule>
    <cfRule type="cellIs" dxfId="2214" priority="100" operator="equal">
      <formula>G26</formula>
    </cfRule>
  </conditionalFormatting>
  <conditionalFormatting sqref="K27">
    <cfRule type="cellIs" dxfId="2213" priority="97" operator="notEqual">
      <formula>G27</formula>
    </cfRule>
    <cfRule type="cellIs" dxfId="2212" priority="98" operator="equal">
      <formula>G27</formula>
    </cfRule>
  </conditionalFormatting>
  <conditionalFormatting sqref="K28">
    <cfRule type="cellIs" dxfId="2211" priority="95" operator="notEqual">
      <formula>G28</formula>
    </cfRule>
    <cfRule type="cellIs" dxfId="2210" priority="96" operator="equal">
      <formula>G28</formula>
    </cfRule>
  </conditionalFormatting>
  <conditionalFormatting sqref="K29">
    <cfRule type="cellIs" dxfId="2209" priority="93" operator="notEqual">
      <formula>G29</formula>
    </cfRule>
    <cfRule type="cellIs" dxfId="2208" priority="94" operator="equal">
      <formula>G29</formula>
    </cfRule>
  </conditionalFormatting>
  <conditionalFormatting sqref="K30">
    <cfRule type="cellIs" dxfId="2207" priority="91" operator="notEqual">
      <formula>G30</formula>
    </cfRule>
    <cfRule type="cellIs" dxfId="2206" priority="92" operator="equal">
      <formula>G30</formula>
    </cfRule>
  </conditionalFormatting>
  <conditionalFormatting sqref="K31">
    <cfRule type="cellIs" dxfId="2205" priority="89" operator="notEqual">
      <formula>G31</formula>
    </cfRule>
    <cfRule type="cellIs" dxfId="2204" priority="90" operator="equal">
      <formula>G31</formula>
    </cfRule>
  </conditionalFormatting>
  <conditionalFormatting sqref="K32">
    <cfRule type="cellIs" dxfId="2203" priority="87" operator="notEqual">
      <formula>G32</formula>
    </cfRule>
    <cfRule type="cellIs" dxfId="2202" priority="88" operator="equal">
      <formula>G32</formula>
    </cfRule>
  </conditionalFormatting>
  <conditionalFormatting sqref="K33">
    <cfRule type="cellIs" dxfId="2201" priority="85" operator="notEqual">
      <formula>G33</formula>
    </cfRule>
    <cfRule type="cellIs" dxfId="2200" priority="86" operator="equal">
      <formula>G33</formula>
    </cfRule>
  </conditionalFormatting>
  <conditionalFormatting sqref="K34">
    <cfRule type="cellIs" dxfId="2199" priority="83" operator="notEqual">
      <formula>G34</formula>
    </cfRule>
    <cfRule type="cellIs" dxfId="2198" priority="84" operator="equal">
      <formula>G34</formula>
    </cfRule>
  </conditionalFormatting>
  <conditionalFormatting sqref="K35">
    <cfRule type="cellIs" dxfId="2197" priority="81" operator="notEqual">
      <formula>G35</formula>
    </cfRule>
    <cfRule type="cellIs" dxfId="2196" priority="82" operator="equal">
      <formula>G35</formula>
    </cfRule>
  </conditionalFormatting>
  <conditionalFormatting sqref="K36">
    <cfRule type="cellIs" dxfId="2195" priority="79" operator="notEqual">
      <formula>G36</formula>
    </cfRule>
    <cfRule type="cellIs" dxfId="2194" priority="80" operator="equal">
      <formula>G36</formula>
    </cfRule>
  </conditionalFormatting>
  <conditionalFormatting sqref="K37">
    <cfRule type="cellIs" dxfId="2193" priority="77" operator="notEqual">
      <formula>G37</formula>
    </cfRule>
    <cfRule type="cellIs" dxfId="2192" priority="78" operator="equal">
      <formula>G37</formula>
    </cfRule>
  </conditionalFormatting>
  <conditionalFormatting sqref="K38">
    <cfRule type="cellIs" dxfId="2191" priority="75" operator="notEqual">
      <formula>G38</formula>
    </cfRule>
    <cfRule type="cellIs" dxfId="2190" priority="76" operator="equal">
      <formula>G38</formula>
    </cfRule>
  </conditionalFormatting>
  <conditionalFormatting sqref="K39">
    <cfRule type="cellIs" dxfId="2189" priority="73" operator="notEqual">
      <formula>G39</formula>
    </cfRule>
    <cfRule type="cellIs" dxfId="2188" priority="74" operator="equal">
      <formula>G39</formula>
    </cfRule>
  </conditionalFormatting>
  <conditionalFormatting sqref="K40">
    <cfRule type="cellIs" dxfId="2187" priority="71" operator="notEqual">
      <formula>G40</formula>
    </cfRule>
    <cfRule type="cellIs" dxfId="2186" priority="72" operator="equal">
      <formula>G40</formula>
    </cfRule>
  </conditionalFormatting>
  <conditionalFormatting sqref="K41">
    <cfRule type="cellIs" dxfId="2185" priority="69" operator="notEqual">
      <formula>G41</formula>
    </cfRule>
    <cfRule type="cellIs" dxfId="2184" priority="70" operator="equal">
      <formula>G41</formula>
    </cfRule>
  </conditionalFormatting>
  <conditionalFormatting sqref="K43">
    <cfRule type="cellIs" dxfId="2183" priority="67" operator="notEqual">
      <formula>G43</formula>
    </cfRule>
    <cfRule type="cellIs" dxfId="2182" priority="68" operator="equal">
      <formula>G43</formula>
    </cfRule>
  </conditionalFormatting>
  <conditionalFormatting sqref="K44">
    <cfRule type="cellIs" dxfId="2181" priority="65" operator="notEqual">
      <formula>G44</formula>
    </cfRule>
    <cfRule type="cellIs" dxfId="2180" priority="66" operator="equal">
      <formula>G44</formula>
    </cfRule>
  </conditionalFormatting>
  <conditionalFormatting sqref="K45">
    <cfRule type="cellIs" dxfId="2179" priority="63" operator="notEqual">
      <formula>G45</formula>
    </cfRule>
    <cfRule type="cellIs" dxfId="2178" priority="64" operator="equal">
      <formula>G45</formula>
    </cfRule>
  </conditionalFormatting>
  <conditionalFormatting sqref="K46">
    <cfRule type="cellIs" dxfId="2177" priority="61" operator="notEqual">
      <formula>G46</formula>
    </cfRule>
    <cfRule type="cellIs" dxfId="2176" priority="62" operator="equal">
      <formula>G46</formula>
    </cfRule>
  </conditionalFormatting>
  <conditionalFormatting sqref="K47">
    <cfRule type="cellIs" dxfId="2175" priority="59" operator="notEqual">
      <formula>G47</formula>
    </cfRule>
    <cfRule type="cellIs" dxfId="2174" priority="60" operator="equal">
      <formula>G47</formula>
    </cfRule>
  </conditionalFormatting>
  <conditionalFormatting sqref="K48">
    <cfRule type="cellIs" dxfId="2173" priority="57" operator="notEqual">
      <formula>G48</formula>
    </cfRule>
    <cfRule type="cellIs" dxfId="2172" priority="58" operator="equal">
      <formula>G48</formula>
    </cfRule>
  </conditionalFormatting>
  <conditionalFormatting sqref="K49">
    <cfRule type="cellIs" dxfId="2171" priority="55" operator="notEqual">
      <formula>G49</formula>
    </cfRule>
    <cfRule type="cellIs" dxfId="2170" priority="56" operator="equal">
      <formula>G49</formula>
    </cfRule>
  </conditionalFormatting>
  <conditionalFormatting sqref="K50">
    <cfRule type="cellIs" dxfId="2169" priority="53" operator="notEqual">
      <formula>G50</formula>
    </cfRule>
    <cfRule type="cellIs" dxfId="2168" priority="54" operator="equal">
      <formula>G50</formula>
    </cfRule>
  </conditionalFormatting>
  <conditionalFormatting sqref="K51">
    <cfRule type="cellIs" dxfId="2167" priority="51" operator="notEqual">
      <formula>G51</formula>
    </cfRule>
    <cfRule type="cellIs" dxfId="2166" priority="52" operator="equal">
      <formula>G51</formula>
    </cfRule>
  </conditionalFormatting>
  <conditionalFormatting sqref="K52">
    <cfRule type="cellIs" dxfId="2165" priority="49" operator="notEqual">
      <formula>G52</formula>
    </cfRule>
    <cfRule type="cellIs" dxfId="2164" priority="50" operator="equal">
      <formula>G52</formula>
    </cfRule>
  </conditionalFormatting>
  <conditionalFormatting sqref="K53">
    <cfRule type="cellIs" dxfId="2163" priority="47" operator="notEqual">
      <formula>G53</formula>
    </cfRule>
    <cfRule type="cellIs" dxfId="2162" priority="48" operator="equal">
      <formula>G53</formula>
    </cfRule>
  </conditionalFormatting>
  <conditionalFormatting sqref="K54">
    <cfRule type="cellIs" dxfId="2161" priority="45" operator="notEqual">
      <formula>G54</formula>
    </cfRule>
    <cfRule type="cellIs" dxfId="2160" priority="46" operator="equal">
      <formula>G54</formula>
    </cfRule>
  </conditionalFormatting>
  <conditionalFormatting sqref="K55">
    <cfRule type="cellIs" dxfId="2159" priority="43" operator="notEqual">
      <formula>G55</formula>
    </cfRule>
    <cfRule type="cellIs" dxfId="2158" priority="44" operator="equal">
      <formula>G55</formula>
    </cfRule>
  </conditionalFormatting>
  <conditionalFormatting sqref="K56">
    <cfRule type="cellIs" dxfId="2157" priority="41" operator="notEqual">
      <formula>G56</formula>
    </cfRule>
    <cfRule type="cellIs" dxfId="2156" priority="42" operator="equal">
      <formula>G56</formula>
    </cfRule>
  </conditionalFormatting>
  <conditionalFormatting sqref="K57">
    <cfRule type="cellIs" dxfId="2155" priority="39" operator="notEqual">
      <formula>G57</formula>
    </cfRule>
    <cfRule type="cellIs" dxfId="2154" priority="40" operator="equal">
      <formula>G57</formula>
    </cfRule>
  </conditionalFormatting>
  <conditionalFormatting sqref="K58">
    <cfRule type="cellIs" dxfId="2153" priority="37" operator="notEqual">
      <formula>G58</formula>
    </cfRule>
    <cfRule type="cellIs" dxfId="2152" priority="38" operator="equal">
      <formula>G58</formula>
    </cfRule>
  </conditionalFormatting>
  <conditionalFormatting sqref="K59">
    <cfRule type="cellIs" dxfId="2151" priority="35" operator="notEqual">
      <formula>G59</formula>
    </cfRule>
    <cfRule type="cellIs" dxfId="2150" priority="36" operator="equal">
      <formula>G59</formula>
    </cfRule>
  </conditionalFormatting>
  <conditionalFormatting sqref="K60">
    <cfRule type="cellIs" dxfId="2149" priority="33" operator="notEqual">
      <formula>G60</formula>
    </cfRule>
    <cfRule type="cellIs" dxfId="2148" priority="34" operator="equal">
      <formula>G60</formula>
    </cfRule>
  </conditionalFormatting>
  <conditionalFormatting sqref="K61">
    <cfRule type="cellIs" dxfId="2147" priority="31" operator="notEqual">
      <formula>G61</formula>
    </cfRule>
    <cfRule type="cellIs" dxfId="2146" priority="32" operator="equal">
      <formula>G61</formula>
    </cfRule>
  </conditionalFormatting>
  <conditionalFormatting sqref="K62">
    <cfRule type="cellIs" dxfId="2145" priority="29" operator="notEqual">
      <formula>G62</formula>
    </cfRule>
    <cfRule type="cellIs" dxfId="2144" priority="30" operator="equal">
      <formula>G62</formula>
    </cfRule>
  </conditionalFormatting>
  <conditionalFormatting sqref="K63">
    <cfRule type="cellIs" dxfId="2143" priority="27" operator="notEqual">
      <formula>G63</formula>
    </cfRule>
    <cfRule type="cellIs" dxfId="2142" priority="28" operator="equal">
      <formula>G63</formula>
    </cfRule>
  </conditionalFormatting>
  <conditionalFormatting sqref="K67">
    <cfRule type="cellIs" dxfId="2141" priority="25" operator="notEqual">
      <formula>G67</formula>
    </cfRule>
    <cfRule type="cellIs" dxfId="2140" priority="26" operator="equal">
      <formula>G67</formula>
    </cfRule>
  </conditionalFormatting>
  <conditionalFormatting sqref="K68">
    <cfRule type="cellIs" dxfId="2139" priority="23" operator="notEqual">
      <formula>G68</formula>
    </cfRule>
    <cfRule type="cellIs" dxfId="2138" priority="24" operator="equal">
      <formula>G68</formula>
    </cfRule>
  </conditionalFormatting>
  <conditionalFormatting sqref="K69">
    <cfRule type="cellIs" dxfId="2137" priority="21" operator="notEqual">
      <formula>G69</formula>
    </cfRule>
    <cfRule type="cellIs" dxfId="2136" priority="22" operator="equal">
      <formula>G69</formula>
    </cfRule>
  </conditionalFormatting>
  <conditionalFormatting sqref="K71">
    <cfRule type="cellIs" dxfId="2135" priority="19" operator="notEqual">
      <formula>G71</formula>
    </cfRule>
    <cfRule type="cellIs" dxfId="2134" priority="20" operator="equal">
      <formula>G71</formula>
    </cfRule>
  </conditionalFormatting>
  <conditionalFormatting sqref="K72">
    <cfRule type="cellIs" dxfId="2133" priority="17" operator="notEqual">
      <formula>G72</formula>
    </cfRule>
    <cfRule type="cellIs" dxfId="2132" priority="18" operator="equal">
      <formula>G72</formula>
    </cfRule>
  </conditionalFormatting>
  <conditionalFormatting sqref="K73">
    <cfRule type="cellIs" dxfId="2131" priority="15" operator="notEqual">
      <formula>G73</formula>
    </cfRule>
    <cfRule type="cellIs" dxfId="2130" priority="16" operator="equal">
      <formula>G73</formula>
    </cfRule>
  </conditionalFormatting>
  <conditionalFormatting sqref="K76">
    <cfRule type="cellIs" dxfId="2129" priority="13" operator="notEqual">
      <formula>G76</formula>
    </cfRule>
    <cfRule type="cellIs" dxfId="2128" priority="14" operator="equal">
      <formula>G76</formula>
    </cfRule>
  </conditionalFormatting>
  <conditionalFormatting sqref="K9">
    <cfRule type="cellIs" dxfId="2127" priority="131" operator="notEqual">
      <formula>G9</formula>
    </cfRule>
    <cfRule type="cellIs" dxfId="2126" priority="132" operator="equal">
      <formula>G9</formula>
    </cfRule>
  </conditionalFormatting>
  <conditionalFormatting sqref="K10">
    <cfRule type="cellIs" dxfId="2125" priority="129" operator="notEqual">
      <formula>G10</formula>
    </cfRule>
    <cfRule type="cellIs" dxfId="2124" priority="130" operator="equal">
      <formula>G10</formula>
    </cfRule>
  </conditionalFormatting>
  <conditionalFormatting sqref="K11">
    <cfRule type="cellIs" dxfId="2123" priority="127" operator="notEqual">
      <formula>G11</formula>
    </cfRule>
    <cfRule type="cellIs" dxfId="2122" priority="128" operator="equal">
      <formula>G11</formula>
    </cfRule>
  </conditionalFormatting>
  <conditionalFormatting sqref="K12">
    <cfRule type="cellIs" dxfId="2121" priority="125" operator="notEqual">
      <formula>G12</formula>
    </cfRule>
    <cfRule type="cellIs" dxfId="2120" priority="126" operator="equal">
      <formula>G12</formula>
    </cfRule>
  </conditionalFormatting>
  <conditionalFormatting sqref="K13">
    <cfRule type="cellIs" dxfId="2119" priority="123" operator="notEqual">
      <formula>G13</formula>
    </cfRule>
    <cfRule type="cellIs" dxfId="2118" priority="124" operator="equal">
      <formula>G13</formula>
    </cfRule>
  </conditionalFormatting>
  <conditionalFormatting sqref="K14">
    <cfRule type="cellIs" dxfId="2117" priority="121" operator="notEqual">
      <formula>G14</formula>
    </cfRule>
    <cfRule type="cellIs" dxfId="2116" priority="122" operator="equal">
      <formula>G14</formula>
    </cfRule>
  </conditionalFormatting>
  <conditionalFormatting sqref="K15">
    <cfRule type="cellIs" dxfId="2115" priority="119" operator="notEqual">
      <formula>G15</formula>
    </cfRule>
    <cfRule type="cellIs" dxfId="2114" priority="120" operator="equal">
      <formula>G15</formula>
    </cfRule>
  </conditionalFormatting>
  <conditionalFormatting sqref="G76">
    <cfRule type="cellIs" dxfId="2113" priority="11" operator="notEqual">
      <formula>$G$77</formula>
    </cfRule>
    <cfRule type="cellIs" dxfId="211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73534A0-F5DC-46AE-B0AA-2244EF8E15F7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81B4316-7F09-4406-9A83-19BAEDFDEE75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3E3E975-DCEB-4224-AD30-2FCFD01F429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A77DA18-7F6D-4F0E-A20D-8037CCD8DBE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8F99F84-F8A7-46AB-B485-0E80322DBD55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20FF037F-7E36-420B-BBD7-635AC290876A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25D5AA-B431-4C7B-8919-514D7E5AD56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1B45F5C-7FBC-4506-9323-19441696123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8F94F6-4259-4923-A912-703C92C6D9BA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9FC1CA0-A890-40FA-BB6B-743DC68E3262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1462597</v>
      </c>
      <c r="H8" s="10"/>
      <c r="I8" s="90">
        <v>773854</v>
      </c>
      <c r="J8" s="90">
        <v>688743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>
        <v>0</v>
      </c>
      <c r="H9" s="17" t="s">
        <v>24</v>
      </c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7619</v>
      </c>
      <c r="H10" s="17" t="s">
        <v>15</v>
      </c>
      <c r="I10" s="91">
        <v>7619</v>
      </c>
      <c r="J10" s="91"/>
      <c r="K10" s="90">
        <v>7619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426001</v>
      </c>
      <c r="H11" s="17" t="s">
        <v>15</v>
      </c>
      <c r="I11" s="91">
        <v>426001</v>
      </c>
      <c r="J11" s="91"/>
      <c r="K11" s="90">
        <v>426001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621016</v>
      </c>
      <c r="H13" s="17" t="s">
        <v>59</v>
      </c>
      <c r="I13" s="91">
        <v>290750</v>
      </c>
      <c r="J13" s="91">
        <v>330266</v>
      </c>
      <c r="K13" s="90">
        <v>621016</v>
      </c>
      <c r="L13" s="18" t="s">
        <v>307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266765</v>
      </c>
      <c r="H14" s="17" t="s">
        <v>24</v>
      </c>
      <c r="I14" s="91"/>
      <c r="J14" s="91">
        <v>266765</v>
      </c>
      <c r="K14" s="90">
        <v>266765</v>
      </c>
      <c r="L14" s="18" t="s">
        <v>308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17"/>
      <c r="I18" s="91"/>
      <c r="J18" s="91"/>
      <c r="K18" s="9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58534</v>
      </c>
      <c r="H19" s="17" t="s">
        <v>24</v>
      </c>
      <c r="I19" s="92"/>
      <c r="J19" s="92">
        <v>58534</v>
      </c>
      <c r="K19" s="90">
        <v>58534</v>
      </c>
      <c r="L19" s="18" t="s">
        <v>309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49484</v>
      </c>
      <c r="H20" s="17" t="s">
        <v>15</v>
      </c>
      <c r="I20" s="91">
        <v>49484</v>
      </c>
      <c r="J20" s="91"/>
      <c r="K20" s="90">
        <v>49484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33178</v>
      </c>
      <c r="H21" s="17" t="s">
        <v>24</v>
      </c>
      <c r="I21" s="91"/>
      <c r="J21" s="91">
        <v>33178</v>
      </c>
      <c r="K21" s="90">
        <v>33178</v>
      </c>
      <c r="L21" s="18" t="s">
        <v>310</v>
      </c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850637</v>
      </c>
      <c r="H25" s="10"/>
      <c r="I25" s="90">
        <v>737837</v>
      </c>
      <c r="J25" s="90">
        <v>112800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621314</v>
      </c>
      <c r="H30" s="17" t="s">
        <v>59</v>
      </c>
      <c r="I30" s="91">
        <v>540052</v>
      </c>
      <c r="J30" s="91">
        <v>81262</v>
      </c>
      <c r="K30" s="90">
        <v>621314</v>
      </c>
      <c r="L30" s="18" t="s">
        <v>311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197785</v>
      </c>
      <c r="H31" s="17" t="s">
        <v>15</v>
      </c>
      <c r="I31" s="91">
        <v>197785</v>
      </c>
      <c r="J31" s="91"/>
      <c r="K31" s="90">
        <v>197785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31538</v>
      </c>
      <c r="H40" s="17" t="s">
        <v>24</v>
      </c>
      <c r="I40" s="91"/>
      <c r="J40" s="91">
        <v>31538</v>
      </c>
      <c r="K40" s="90">
        <v>31538</v>
      </c>
      <c r="L40" s="18" t="s">
        <v>312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2852535</v>
      </c>
      <c r="H42" s="10"/>
      <c r="I42" s="90">
        <v>655698</v>
      </c>
      <c r="J42" s="90">
        <v>2196837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1342001</v>
      </c>
      <c r="H43" s="17" t="s">
        <v>24</v>
      </c>
      <c r="I43" s="91"/>
      <c r="J43" s="91">
        <v>1342001</v>
      </c>
      <c r="K43" s="90">
        <v>1342001</v>
      </c>
      <c r="L43" s="18" t="s">
        <v>313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553516</v>
      </c>
      <c r="H47" s="17" t="s">
        <v>15</v>
      </c>
      <c r="I47" s="91">
        <v>553516</v>
      </c>
      <c r="J47" s="91"/>
      <c r="K47" s="90">
        <v>553516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63884</v>
      </c>
      <c r="H49" s="17" t="s">
        <v>15</v>
      </c>
      <c r="I49" s="91">
        <v>63884</v>
      </c>
      <c r="J49" s="91"/>
      <c r="K49" s="90">
        <v>63884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38633</v>
      </c>
      <c r="H54" s="17" t="s">
        <v>24</v>
      </c>
      <c r="I54" s="91"/>
      <c r="J54" s="91">
        <v>38633</v>
      </c>
      <c r="K54" s="90">
        <v>38633</v>
      </c>
      <c r="L54" s="18" t="s">
        <v>314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134992</v>
      </c>
      <c r="H55" s="17" t="s">
        <v>24</v>
      </c>
      <c r="I55" s="91"/>
      <c r="J55" s="91">
        <v>134992</v>
      </c>
      <c r="K55" s="90">
        <v>134992</v>
      </c>
      <c r="L55" s="18" t="s">
        <v>315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198080</v>
      </c>
      <c r="H56" s="17" t="s">
        <v>24</v>
      </c>
      <c r="I56" s="91"/>
      <c r="J56" s="91">
        <v>198080</v>
      </c>
      <c r="K56" s="90">
        <v>198080</v>
      </c>
      <c r="L56" s="18" t="s">
        <v>316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12069</v>
      </c>
      <c r="H57" s="17" t="s">
        <v>24</v>
      </c>
      <c r="I57" s="91"/>
      <c r="J57" s="91">
        <v>12069</v>
      </c>
      <c r="K57" s="90">
        <v>12069</v>
      </c>
      <c r="L57" s="18" t="s">
        <v>317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435264</v>
      </c>
      <c r="H59" s="17"/>
      <c r="I59" s="91"/>
      <c r="J59" s="91">
        <v>435264</v>
      </c>
      <c r="K59" s="90">
        <v>435264</v>
      </c>
      <c r="L59" s="18" t="s">
        <v>318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9782</v>
      </c>
      <c r="H60" s="17" t="s">
        <v>24</v>
      </c>
      <c r="I60" s="91"/>
      <c r="J60" s="91">
        <v>9782</v>
      </c>
      <c r="K60" s="90">
        <v>9782</v>
      </c>
      <c r="L60" s="18" t="s">
        <v>319</v>
      </c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38298</v>
      </c>
      <c r="H61" s="17" t="s">
        <v>15</v>
      </c>
      <c r="I61" s="91">
        <v>38298</v>
      </c>
      <c r="J61" s="91"/>
      <c r="K61" s="90">
        <v>38298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1205</v>
      </c>
      <c r="H62" s="17" t="s">
        <v>24</v>
      </c>
      <c r="I62" s="91"/>
      <c r="J62" s="91">
        <v>1205</v>
      </c>
      <c r="K62" s="90">
        <v>1205</v>
      </c>
      <c r="L62" s="18" t="s">
        <v>320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24811</v>
      </c>
      <c r="H63" s="17" t="s">
        <v>24</v>
      </c>
      <c r="I63" s="91"/>
      <c r="J63" s="91">
        <v>24811</v>
      </c>
      <c r="K63" s="90">
        <v>24811</v>
      </c>
      <c r="L63" s="18" t="s">
        <v>321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520803</v>
      </c>
      <c r="H70" s="10"/>
      <c r="I70" s="90">
        <v>189853</v>
      </c>
      <c r="J70" s="90">
        <v>330950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250043</v>
      </c>
      <c r="H72" s="17" t="s">
        <v>59</v>
      </c>
      <c r="I72" s="91">
        <v>189853</v>
      </c>
      <c r="J72" s="91">
        <v>60190</v>
      </c>
      <c r="K72" s="90">
        <v>250043</v>
      </c>
      <c r="L72" s="80" t="s">
        <v>322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270760</v>
      </c>
      <c r="H73" s="17" t="s">
        <v>24</v>
      </c>
      <c r="I73" s="91"/>
      <c r="J73" s="91">
        <v>270760</v>
      </c>
      <c r="K73" s="90">
        <v>270760</v>
      </c>
      <c r="L73" s="18" t="s">
        <v>323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5686572</v>
      </c>
      <c r="H76" s="26"/>
      <c r="I76" s="94">
        <v>2357242</v>
      </c>
      <c r="J76" s="94">
        <v>3329330</v>
      </c>
      <c r="K76" s="90">
        <v>5686572</v>
      </c>
      <c r="L76" s="27"/>
    </row>
    <row r="77" spans="1:12" ht="15.75" x14ac:dyDescent="0.25">
      <c r="F77" s="83" t="s">
        <v>200</v>
      </c>
      <c r="G77" s="95">
        <v>5686572</v>
      </c>
      <c r="H77" s="14"/>
      <c r="I77" s="85">
        <v>0.41452776822310522</v>
      </c>
      <c r="J77" s="85">
        <v>0.58547223177689478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23588244.129999999</v>
      </c>
      <c r="J83" s="87">
        <v>9.9932915184730201E-2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101" priority="117" operator="notEqual">
      <formula>G16</formula>
    </cfRule>
    <cfRule type="cellIs" dxfId="2100" priority="118" operator="equal">
      <formula>G16</formula>
    </cfRule>
  </conditionalFormatting>
  <conditionalFormatting sqref="K17">
    <cfRule type="cellIs" dxfId="2099" priority="115" operator="notEqual">
      <formula>G17</formula>
    </cfRule>
    <cfRule type="cellIs" dxfId="2098" priority="116" operator="equal">
      <formula>G17</formula>
    </cfRule>
  </conditionalFormatting>
  <conditionalFormatting sqref="K18">
    <cfRule type="cellIs" dxfId="2097" priority="113" operator="notEqual">
      <formula>G18</formula>
    </cfRule>
    <cfRule type="cellIs" dxfId="2096" priority="114" operator="equal">
      <formula>G18</formula>
    </cfRule>
  </conditionalFormatting>
  <conditionalFormatting sqref="K19">
    <cfRule type="cellIs" dxfId="2095" priority="111" operator="notEqual">
      <formula>G19</formula>
    </cfRule>
    <cfRule type="cellIs" dxfId="2094" priority="112" operator="equal">
      <formula>G19</formula>
    </cfRule>
  </conditionalFormatting>
  <conditionalFormatting sqref="K20">
    <cfRule type="cellIs" dxfId="2093" priority="109" operator="notEqual">
      <formula>G20</formula>
    </cfRule>
    <cfRule type="cellIs" dxfId="2092" priority="110" operator="equal">
      <formula>G20</formula>
    </cfRule>
  </conditionalFormatting>
  <conditionalFormatting sqref="K21">
    <cfRule type="cellIs" dxfId="2091" priority="107" operator="notEqual">
      <formula>G21</formula>
    </cfRule>
    <cfRule type="cellIs" dxfId="2090" priority="108" operator="equal">
      <formula>G21</formula>
    </cfRule>
  </conditionalFormatting>
  <conditionalFormatting sqref="K22">
    <cfRule type="cellIs" dxfId="2089" priority="105" operator="notEqual">
      <formula>G22</formula>
    </cfRule>
    <cfRule type="cellIs" dxfId="2088" priority="106" operator="equal">
      <formula>G22</formula>
    </cfRule>
  </conditionalFormatting>
  <conditionalFormatting sqref="K23">
    <cfRule type="cellIs" dxfId="2087" priority="103" operator="notEqual">
      <formula>G23</formula>
    </cfRule>
    <cfRule type="cellIs" dxfId="2086" priority="104" operator="equal">
      <formula>G23</formula>
    </cfRule>
  </conditionalFormatting>
  <conditionalFormatting sqref="K24">
    <cfRule type="cellIs" dxfId="2085" priority="101" operator="notEqual">
      <formula>G24</formula>
    </cfRule>
    <cfRule type="cellIs" dxfId="2084" priority="102" operator="equal">
      <formula>G24</formula>
    </cfRule>
  </conditionalFormatting>
  <conditionalFormatting sqref="K26">
    <cfRule type="cellIs" dxfId="2083" priority="99" operator="notEqual">
      <formula>G26</formula>
    </cfRule>
    <cfRule type="cellIs" dxfId="2082" priority="100" operator="equal">
      <formula>G26</formula>
    </cfRule>
  </conditionalFormatting>
  <conditionalFormatting sqref="K27">
    <cfRule type="cellIs" dxfId="2081" priority="97" operator="notEqual">
      <formula>G27</formula>
    </cfRule>
    <cfRule type="cellIs" dxfId="2080" priority="98" operator="equal">
      <formula>G27</formula>
    </cfRule>
  </conditionalFormatting>
  <conditionalFormatting sqref="K28">
    <cfRule type="cellIs" dxfId="2079" priority="95" operator="notEqual">
      <formula>G28</formula>
    </cfRule>
    <cfRule type="cellIs" dxfId="2078" priority="96" operator="equal">
      <formula>G28</formula>
    </cfRule>
  </conditionalFormatting>
  <conditionalFormatting sqref="K29">
    <cfRule type="cellIs" dxfId="2077" priority="93" operator="notEqual">
      <formula>G29</formula>
    </cfRule>
    <cfRule type="cellIs" dxfId="2076" priority="94" operator="equal">
      <formula>G29</formula>
    </cfRule>
  </conditionalFormatting>
  <conditionalFormatting sqref="K30">
    <cfRule type="cellIs" dxfId="2075" priority="91" operator="notEqual">
      <formula>G30</formula>
    </cfRule>
    <cfRule type="cellIs" dxfId="2074" priority="92" operator="equal">
      <formula>G30</formula>
    </cfRule>
  </conditionalFormatting>
  <conditionalFormatting sqref="K31">
    <cfRule type="cellIs" dxfId="2073" priority="89" operator="notEqual">
      <formula>G31</formula>
    </cfRule>
    <cfRule type="cellIs" dxfId="2072" priority="90" operator="equal">
      <formula>G31</formula>
    </cfRule>
  </conditionalFormatting>
  <conditionalFormatting sqref="K32">
    <cfRule type="cellIs" dxfId="2071" priority="87" operator="notEqual">
      <formula>G32</formula>
    </cfRule>
    <cfRule type="cellIs" dxfId="2070" priority="88" operator="equal">
      <formula>G32</formula>
    </cfRule>
  </conditionalFormatting>
  <conditionalFormatting sqref="K33">
    <cfRule type="cellIs" dxfId="2069" priority="85" operator="notEqual">
      <formula>G33</formula>
    </cfRule>
    <cfRule type="cellIs" dxfId="2068" priority="86" operator="equal">
      <formula>G33</formula>
    </cfRule>
  </conditionalFormatting>
  <conditionalFormatting sqref="K34">
    <cfRule type="cellIs" dxfId="2067" priority="83" operator="notEqual">
      <formula>G34</formula>
    </cfRule>
    <cfRule type="cellIs" dxfId="2066" priority="84" operator="equal">
      <formula>G34</formula>
    </cfRule>
  </conditionalFormatting>
  <conditionalFormatting sqref="K35">
    <cfRule type="cellIs" dxfId="2065" priority="81" operator="notEqual">
      <formula>G35</formula>
    </cfRule>
    <cfRule type="cellIs" dxfId="2064" priority="82" operator="equal">
      <formula>G35</formula>
    </cfRule>
  </conditionalFormatting>
  <conditionalFormatting sqref="K36">
    <cfRule type="cellIs" dxfId="2063" priority="79" operator="notEqual">
      <formula>G36</formula>
    </cfRule>
    <cfRule type="cellIs" dxfId="2062" priority="80" operator="equal">
      <formula>G36</formula>
    </cfRule>
  </conditionalFormatting>
  <conditionalFormatting sqref="K37">
    <cfRule type="cellIs" dxfId="2061" priority="77" operator="notEqual">
      <formula>G37</formula>
    </cfRule>
    <cfRule type="cellIs" dxfId="2060" priority="78" operator="equal">
      <formula>G37</formula>
    </cfRule>
  </conditionalFormatting>
  <conditionalFormatting sqref="K38">
    <cfRule type="cellIs" dxfId="2059" priority="75" operator="notEqual">
      <formula>G38</formula>
    </cfRule>
    <cfRule type="cellIs" dxfId="2058" priority="76" operator="equal">
      <formula>G38</formula>
    </cfRule>
  </conditionalFormatting>
  <conditionalFormatting sqref="K39">
    <cfRule type="cellIs" dxfId="2057" priority="73" operator="notEqual">
      <formula>G39</formula>
    </cfRule>
    <cfRule type="cellIs" dxfId="2056" priority="74" operator="equal">
      <formula>G39</formula>
    </cfRule>
  </conditionalFormatting>
  <conditionalFormatting sqref="K40">
    <cfRule type="cellIs" dxfId="2055" priority="71" operator="notEqual">
      <formula>G40</formula>
    </cfRule>
    <cfRule type="cellIs" dxfId="2054" priority="72" operator="equal">
      <formula>G40</formula>
    </cfRule>
  </conditionalFormatting>
  <conditionalFormatting sqref="K41">
    <cfRule type="cellIs" dxfId="2053" priority="69" operator="notEqual">
      <formula>G41</formula>
    </cfRule>
    <cfRule type="cellIs" dxfId="2052" priority="70" operator="equal">
      <formula>G41</formula>
    </cfRule>
  </conditionalFormatting>
  <conditionalFormatting sqref="K43">
    <cfRule type="cellIs" dxfId="2051" priority="67" operator="notEqual">
      <formula>G43</formula>
    </cfRule>
    <cfRule type="cellIs" dxfId="2050" priority="68" operator="equal">
      <formula>G43</formula>
    </cfRule>
  </conditionalFormatting>
  <conditionalFormatting sqref="K44">
    <cfRule type="cellIs" dxfId="2049" priority="65" operator="notEqual">
      <formula>G44</formula>
    </cfRule>
    <cfRule type="cellIs" dxfId="2048" priority="66" operator="equal">
      <formula>G44</formula>
    </cfRule>
  </conditionalFormatting>
  <conditionalFormatting sqref="K45">
    <cfRule type="cellIs" dxfId="2047" priority="63" operator="notEqual">
      <formula>G45</formula>
    </cfRule>
    <cfRule type="cellIs" dxfId="2046" priority="64" operator="equal">
      <formula>G45</formula>
    </cfRule>
  </conditionalFormatting>
  <conditionalFormatting sqref="K46">
    <cfRule type="cellIs" dxfId="2045" priority="61" operator="notEqual">
      <formula>G46</formula>
    </cfRule>
    <cfRule type="cellIs" dxfId="2044" priority="62" operator="equal">
      <formula>G46</formula>
    </cfRule>
  </conditionalFormatting>
  <conditionalFormatting sqref="K47">
    <cfRule type="cellIs" dxfId="2043" priority="59" operator="notEqual">
      <formula>G47</formula>
    </cfRule>
    <cfRule type="cellIs" dxfId="2042" priority="60" operator="equal">
      <formula>G47</formula>
    </cfRule>
  </conditionalFormatting>
  <conditionalFormatting sqref="K48">
    <cfRule type="cellIs" dxfId="2041" priority="57" operator="notEqual">
      <formula>G48</formula>
    </cfRule>
    <cfRule type="cellIs" dxfId="2040" priority="58" operator="equal">
      <formula>G48</formula>
    </cfRule>
  </conditionalFormatting>
  <conditionalFormatting sqref="K49">
    <cfRule type="cellIs" dxfId="2039" priority="55" operator="notEqual">
      <formula>G49</formula>
    </cfRule>
    <cfRule type="cellIs" dxfId="2038" priority="56" operator="equal">
      <formula>G49</formula>
    </cfRule>
  </conditionalFormatting>
  <conditionalFormatting sqref="K50">
    <cfRule type="cellIs" dxfId="2037" priority="53" operator="notEqual">
      <formula>G50</formula>
    </cfRule>
    <cfRule type="cellIs" dxfId="2036" priority="54" operator="equal">
      <formula>G50</formula>
    </cfRule>
  </conditionalFormatting>
  <conditionalFormatting sqref="K51">
    <cfRule type="cellIs" dxfId="2035" priority="51" operator="notEqual">
      <formula>G51</formula>
    </cfRule>
    <cfRule type="cellIs" dxfId="2034" priority="52" operator="equal">
      <formula>G51</formula>
    </cfRule>
  </conditionalFormatting>
  <conditionalFormatting sqref="K52">
    <cfRule type="cellIs" dxfId="2033" priority="49" operator="notEqual">
      <formula>G52</formula>
    </cfRule>
    <cfRule type="cellIs" dxfId="2032" priority="50" operator="equal">
      <formula>G52</formula>
    </cfRule>
  </conditionalFormatting>
  <conditionalFormatting sqref="K53">
    <cfRule type="cellIs" dxfId="2031" priority="47" operator="notEqual">
      <formula>G53</formula>
    </cfRule>
    <cfRule type="cellIs" dxfId="2030" priority="48" operator="equal">
      <formula>G53</formula>
    </cfRule>
  </conditionalFormatting>
  <conditionalFormatting sqref="K54">
    <cfRule type="cellIs" dxfId="2029" priority="45" operator="notEqual">
      <formula>G54</formula>
    </cfRule>
    <cfRule type="cellIs" dxfId="2028" priority="46" operator="equal">
      <formula>G54</formula>
    </cfRule>
  </conditionalFormatting>
  <conditionalFormatting sqref="K55">
    <cfRule type="cellIs" dxfId="2027" priority="43" operator="notEqual">
      <formula>G55</formula>
    </cfRule>
    <cfRule type="cellIs" dxfId="2026" priority="44" operator="equal">
      <formula>G55</formula>
    </cfRule>
  </conditionalFormatting>
  <conditionalFormatting sqref="K56">
    <cfRule type="cellIs" dxfId="2025" priority="41" operator="notEqual">
      <formula>G56</formula>
    </cfRule>
    <cfRule type="cellIs" dxfId="2024" priority="42" operator="equal">
      <formula>G56</formula>
    </cfRule>
  </conditionalFormatting>
  <conditionalFormatting sqref="K57">
    <cfRule type="cellIs" dxfId="2023" priority="39" operator="notEqual">
      <formula>G57</formula>
    </cfRule>
    <cfRule type="cellIs" dxfId="2022" priority="40" operator="equal">
      <formula>G57</formula>
    </cfRule>
  </conditionalFormatting>
  <conditionalFormatting sqref="K58">
    <cfRule type="cellIs" dxfId="2021" priority="37" operator="notEqual">
      <formula>G58</formula>
    </cfRule>
    <cfRule type="cellIs" dxfId="2020" priority="38" operator="equal">
      <formula>G58</formula>
    </cfRule>
  </conditionalFormatting>
  <conditionalFormatting sqref="K59">
    <cfRule type="cellIs" dxfId="2019" priority="35" operator="notEqual">
      <formula>G59</formula>
    </cfRule>
    <cfRule type="cellIs" dxfId="2018" priority="36" operator="equal">
      <formula>G59</formula>
    </cfRule>
  </conditionalFormatting>
  <conditionalFormatting sqref="K60">
    <cfRule type="cellIs" dxfId="2017" priority="33" operator="notEqual">
      <formula>G60</formula>
    </cfRule>
    <cfRule type="cellIs" dxfId="2016" priority="34" operator="equal">
      <formula>G60</formula>
    </cfRule>
  </conditionalFormatting>
  <conditionalFormatting sqref="K61">
    <cfRule type="cellIs" dxfId="2015" priority="31" operator="notEqual">
      <formula>G61</formula>
    </cfRule>
    <cfRule type="cellIs" dxfId="2014" priority="32" operator="equal">
      <formula>G61</formula>
    </cfRule>
  </conditionalFormatting>
  <conditionalFormatting sqref="K62">
    <cfRule type="cellIs" dxfId="2013" priority="29" operator="notEqual">
      <formula>G62</formula>
    </cfRule>
    <cfRule type="cellIs" dxfId="2012" priority="30" operator="equal">
      <formula>G62</formula>
    </cfRule>
  </conditionalFormatting>
  <conditionalFormatting sqref="K63">
    <cfRule type="cellIs" dxfId="2011" priority="27" operator="notEqual">
      <formula>G63</formula>
    </cfRule>
    <cfRule type="cellIs" dxfId="2010" priority="28" operator="equal">
      <formula>G63</formula>
    </cfRule>
  </conditionalFormatting>
  <conditionalFormatting sqref="K67">
    <cfRule type="cellIs" dxfId="2009" priority="25" operator="notEqual">
      <formula>G67</formula>
    </cfRule>
    <cfRule type="cellIs" dxfId="2008" priority="26" operator="equal">
      <formula>G67</formula>
    </cfRule>
  </conditionalFormatting>
  <conditionalFormatting sqref="K68">
    <cfRule type="cellIs" dxfId="2007" priority="23" operator="notEqual">
      <formula>G68</formula>
    </cfRule>
    <cfRule type="cellIs" dxfId="2006" priority="24" operator="equal">
      <formula>G68</formula>
    </cfRule>
  </conditionalFormatting>
  <conditionalFormatting sqref="K69">
    <cfRule type="cellIs" dxfId="2005" priority="21" operator="notEqual">
      <formula>G69</formula>
    </cfRule>
    <cfRule type="cellIs" dxfId="2004" priority="22" operator="equal">
      <formula>G69</formula>
    </cfRule>
  </conditionalFormatting>
  <conditionalFormatting sqref="K71">
    <cfRule type="cellIs" dxfId="2003" priority="19" operator="notEqual">
      <formula>G71</formula>
    </cfRule>
    <cfRule type="cellIs" dxfId="2002" priority="20" operator="equal">
      <formula>G71</formula>
    </cfRule>
  </conditionalFormatting>
  <conditionalFormatting sqref="K72">
    <cfRule type="cellIs" dxfId="2001" priority="17" operator="notEqual">
      <formula>G72</formula>
    </cfRule>
    <cfRule type="cellIs" dxfId="2000" priority="18" operator="equal">
      <formula>G72</formula>
    </cfRule>
  </conditionalFormatting>
  <conditionalFormatting sqref="K73">
    <cfRule type="cellIs" dxfId="1999" priority="15" operator="notEqual">
      <formula>G73</formula>
    </cfRule>
    <cfRule type="cellIs" dxfId="1998" priority="16" operator="equal">
      <formula>G73</formula>
    </cfRule>
  </conditionalFormatting>
  <conditionalFormatting sqref="K76">
    <cfRule type="cellIs" dxfId="1997" priority="13" operator="notEqual">
      <formula>G76</formula>
    </cfRule>
    <cfRule type="cellIs" dxfId="1996" priority="14" operator="equal">
      <formula>G76</formula>
    </cfRule>
  </conditionalFormatting>
  <conditionalFormatting sqref="K9">
    <cfRule type="cellIs" dxfId="1995" priority="131" operator="notEqual">
      <formula>G9</formula>
    </cfRule>
    <cfRule type="cellIs" dxfId="1994" priority="132" operator="equal">
      <formula>G9</formula>
    </cfRule>
  </conditionalFormatting>
  <conditionalFormatting sqref="K10">
    <cfRule type="cellIs" dxfId="1993" priority="129" operator="notEqual">
      <formula>G10</formula>
    </cfRule>
    <cfRule type="cellIs" dxfId="1992" priority="130" operator="equal">
      <formula>G10</formula>
    </cfRule>
  </conditionalFormatting>
  <conditionalFormatting sqref="K11">
    <cfRule type="cellIs" dxfId="1991" priority="127" operator="notEqual">
      <formula>G11</formula>
    </cfRule>
    <cfRule type="cellIs" dxfId="1990" priority="128" operator="equal">
      <formula>G11</formula>
    </cfRule>
  </conditionalFormatting>
  <conditionalFormatting sqref="K12">
    <cfRule type="cellIs" dxfId="1989" priority="125" operator="notEqual">
      <formula>G12</formula>
    </cfRule>
    <cfRule type="cellIs" dxfId="1988" priority="126" operator="equal">
      <formula>G12</formula>
    </cfRule>
  </conditionalFormatting>
  <conditionalFormatting sqref="K13">
    <cfRule type="cellIs" dxfId="1987" priority="123" operator="notEqual">
      <formula>G13</formula>
    </cfRule>
    <cfRule type="cellIs" dxfId="1986" priority="124" operator="equal">
      <formula>G13</formula>
    </cfRule>
  </conditionalFormatting>
  <conditionalFormatting sqref="K14">
    <cfRule type="cellIs" dxfId="1985" priority="121" operator="notEqual">
      <formula>G14</formula>
    </cfRule>
    <cfRule type="cellIs" dxfId="1984" priority="122" operator="equal">
      <formula>G14</formula>
    </cfRule>
  </conditionalFormatting>
  <conditionalFormatting sqref="K15">
    <cfRule type="cellIs" dxfId="1983" priority="119" operator="notEqual">
      <formula>G15</formula>
    </cfRule>
    <cfRule type="cellIs" dxfId="1982" priority="120" operator="equal">
      <formula>G15</formula>
    </cfRule>
  </conditionalFormatting>
  <conditionalFormatting sqref="G76">
    <cfRule type="cellIs" dxfId="1981" priority="11" operator="notEqual">
      <formula>$G$77</formula>
    </cfRule>
    <cfRule type="cellIs" dxfId="198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F7514536-1B13-463C-A0CC-A9DCD231E5C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9F541A5-43D7-41EE-B766-9F51FB30124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9A202E41-F745-41BD-8528-BB23B7ED526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F4799C0-DC5F-42D0-8C76-A37812D53EF0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4CD0614-2146-4C88-94F9-B1FE5D884734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9B94E98-849B-4302-980C-BF9356D332C9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0DE3B11-E338-4DBF-AC0A-C4168F56EEB6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E694C7-6E19-4858-B443-F1EE70B9FF5F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E04FA8F-3D16-4DD0-B0B2-A43CE1307D1A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54215B49-725C-48AC-85A1-38B207ED817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2492503.91</v>
      </c>
      <c r="H8" s="10"/>
      <c r="I8" s="90">
        <v>1569993.51</v>
      </c>
      <c r="J8" s="90">
        <v>922510.40000000014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6622.39</v>
      </c>
      <c r="H10" s="17" t="s">
        <v>15</v>
      </c>
      <c r="I10" s="91">
        <v>6622.39</v>
      </c>
      <c r="J10" s="91">
        <v>0</v>
      </c>
      <c r="K10" s="90">
        <v>6622.39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549836.25</v>
      </c>
      <c r="H11" s="17" t="s">
        <v>59</v>
      </c>
      <c r="I11" s="91">
        <v>530912.5</v>
      </c>
      <c r="J11" s="91">
        <v>18923.75</v>
      </c>
      <c r="K11" s="90">
        <v>549836.25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757279.3899999999</v>
      </c>
      <c r="H13" s="17" t="s">
        <v>59</v>
      </c>
      <c r="I13" s="91">
        <v>681551.45</v>
      </c>
      <c r="J13" s="91">
        <v>75727.94</v>
      </c>
      <c r="K13" s="90">
        <v>757279.3899999999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458100.4</v>
      </c>
      <c r="H14" s="17" t="s">
        <v>59</v>
      </c>
      <c r="I14" s="91">
        <v>45810.04</v>
      </c>
      <c r="J14" s="91">
        <v>412290.36000000004</v>
      </c>
      <c r="K14" s="90">
        <v>458100.4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4016.61</v>
      </c>
      <c r="H15" s="17" t="s">
        <v>59</v>
      </c>
      <c r="I15" s="91">
        <v>2008.3</v>
      </c>
      <c r="J15" s="91">
        <v>2008.31</v>
      </c>
      <c r="K15" s="90">
        <v>4016.6099999999997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12500</v>
      </c>
      <c r="H16" s="17" t="s">
        <v>15</v>
      </c>
      <c r="I16" s="91">
        <v>12500</v>
      </c>
      <c r="J16" s="91">
        <v>0</v>
      </c>
      <c r="K16" s="90">
        <v>12500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121187.71</v>
      </c>
      <c r="H17" s="17" t="s">
        <v>24</v>
      </c>
      <c r="I17" s="91">
        <v>0</v>
      </c>
      <c r="J17" s="91">
        <v>121187.71</v>
      </c>
      <c r="K17" s="90">
        <v>121187.71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206301.03</v>
      </c>
      <c r="H18" s="17" t="s">
        <v>24</v>
      </c>
      <c r="I18" s="91">
        <v>0</v>
      </c>
      <c r="J18" s="91">
        <v>206301.03</v>
      </c>
      <c r="K18" s="90">
        <v>206301.03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290588.83</v>
      </c>
      <c r="H20" s="17" t="s">
        <v>15</v>
      </c>
      <c r="I20" s="91">
        <v>290588.83</v>
      </c>
      <c r="J20" s="91">
        <v>0</v>
      </c>
      <c r="K20" s="90">
        <v>290588.83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75865.91</v>
      </c>
      <c r="H21" s="17" t="s">
        <v>24</v>
      </c>
      <c r="I21" s="91">
        <v>0</v>
      </c>
      <c r="J21" s="91">
        <v>75865.91</v>
      </c>
      <c r="K21" s="90">
        <v>75865.91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5238.74</v>
      </c>
      <c r="H22" s="17" t="s">
        <v>24</v>
      </c>
      <c r="I22" s="91">
        <v>0</v>
      </c>
      <c r="J22" s="91">
        <v>5238.74</v>
      </c>
      <c r="K22" s="90">
        <v>5238.74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4966.6499999999996</v>
      </c>
      <c r="H23" s="17" t="s">
        <v>24</v>
      </c>
      <c r="I23" s="91">
        <v>0</v>
      </c>
      <c r="J23" s="91">
        <v>4966.6499999999996</v>
      </c>
      <c r="K23" s="90">
        <v>4966.6499999999996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1530899.8399999999</v>
      </c>
      <c r="H25" s="10"/>
      <c r="I25" s="90">
        <v>1002909</v>
      </c>
      <c r="J25" s="90">
        <v>527990.84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932847.45</v>
      </c>
      <c r="H28" s="17" t="s">
        <v>15</v>
      </c>
      <c r="I28" s="91">
        <v>932847.45</v>
      </c>
      <c r="J28" s="91">
        <v>0</v>
      </c>
      <c r="K28" s="90">
        <v>932847.45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230722.02</v>
      </c>
      <c r="H30" s="17" t="s">
        <v>59</v>
      </c>
      <c r="I30" s="91">
        <v>14961.989999999991</v>
      </c>
      <c r="J30" s="91">
        <v>215760.03</v>
      </c>
      <c r="K30" s="90">
        <v>230722.02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80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367330.37</v>
      </c>
      <c r="H32" s="17" t="s">
        <v>59</v>
      </c>
      <c r="I32" s="91">
        <v>55099.56</v>
      </c>
      <c r="J32" s="91">
        <v>312230.81</v>
      </c>
      <c r="K32" s="90">
        <v>367330.37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6477842.8400000017</v>
      </c>
      <c r="H42" s="10"/>
      <c r="I42" s="90">
        <v>1427184.35</v>
      </c>
      <c r="J42" s="90">
        <v>5050658.49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3744541.9200000004</v>
      </c>
      <c r="H44" s="17" t="s">
        <v>59</v>
      </c>
      <c r="I44" s="91">
        <v>187227.09</v>
      </c>
      <c r="J44" s="91">
        <v>3557314.83</v>
      </c>
      <c r="K44" s="90">
        <v>3744541.92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241430.87</v>
      </c>
      <c r="H45" s="17" t="s">
        <v>59</v>
      </c>
      <c r="I45" s="91">
        <v>12071.54</v>
      </c>
      <c r="J45" s="91">
        <v>229359.33</v>
      </c>
      <c r="K45" s="90">
        <v>241430.87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0</v>
      </c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830620.56</v>
      </c>
      <c r="H47" s="17" t="s">
        <v>59</v>
      </c>
      <c r="I47" s="91">
        <v>805270.74000000011</v>
      </c>
      <c r="J47" s="91">
        <v>25349.82</v>
      </c>
      <c r="K47" s="90">
        <v>830620.56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158718.48000000001</v>
      </c>
      <c r="H49" s="17" t="s">
        <v>15</v>
      </c>
      <c r="I49" s="91">
        <v>158718.48000000001</v>
      </c>
      <c r="J49" s="91">
        <v>0</v>
      </c>
      <c r="K49" s="90">
        <v>158718.48000000001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4056.2</v>
      </c>
      <c r="H52" s="17" t="s">
        <v>15</v>
      </c>
      <c r="I52" s="91">
        <v>4056.2</v>
      </c>
      <c r="J52" s="91">
        <v>0</v>
      </c>
      <c r="K52" s="90">
        <v>4056.2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127775.08</v>
      </c>
      <c r="H53" s="17" t="s">
        <v>15</v>
      </c>
      <c r="I53" s="91">
        <v>127775.08</v>
      </c>
      <c r="J53" s="91">
        <v>0</v>
      </c>
      <c r="K53" s="90">
        <v>127775.08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111503.45</v>
      </c>
      <c r="H54" s="17" t="s">
        <v>59</v>
      </c>
      <c r="I54" s="91">
        <v>5575.17</v>
      </c>
      <c r="J54" s="91">
        <v>105928.28</v>
      </c>
      <c r="K54" s="90">
        <v>111503.45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288771.02999999997</v>
      </c>
      <c r="H56" s="17" t="s">
        <v>59</v>
      </c>
      <c r="I56" s="91">
        <v>14438.55</v>
      </c>
      <c r="J56" s="91">
        <v>274332.48000000004</v>
      </c>
      <c r="K56" s="90">
        <v>288771.03000000003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109228.91</v>
      </c>
      <c r="H57" s="17" t="s">
        <v>59</v>
      </c>
      <c r="I57" s="91">
        <v>5461.45</v>
      </c>
      <c r="J57" s="91">
        <v>103767.46</v>
      </c>
      <c r="K57" s="90">
        <v>109228.91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3865.71</v>
      </c>
      <c r="H59" s="17" t="s">
        <v>59</v>
      </c>
      <c r="I59" s="91">
        <v>193.29</v>
      </c>
      <c r="J59" s="91">
        <v>3672.42</v>
      </c>
      <c r="K59" s="90">
        <v>3865.71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5806.51</v>
      </c>
      <c r="H60" s="17" t="s">
        <v>59</v>
      </c>
      <c r="I60" s="91">
        <v>290.33</v>
      </c>
      <c r="J60" s="91">
        <v>5516.18</v>
      </c>
      <c r="K60" s="90">
        <v>5806.51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71674.17</v>
      </c>
      <c r="H61" s="17" t="s">
        <v>15</v>
      </c>
      <c r="I61" s="91">
        <v>71674.17</v>
      </c>
      <c r="J61" s="91">
        <v>0</v>
      </c>
      <c r="K61" s="90">
        <v>71674.17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688645.21</v>
      </c>
      <c r="H62" s="17" t="s">
        <v>59</v>
      </c>
      <c r="I62" s="91">
        <v>34432.26</v>
      </c>
      <c r="J62" s="91">
        <v>654212.94999999995</v>
      </c>
      <c r="K62" s="90">
        <v>688645.21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91204.74</v>
      </c>
      <c r="H63" s="17" t="s">
        <v>24</v>
      </c>
      <c r="I63" s="91">
        <v>0</v>
      </c>
      <c r="J63" s="91">
        <v>91204.74</v>
      </c>
      <c r="K63" s="90">
        <v>91204.74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1536369.7999999998</v>
      </c>
      <c r="H70" s="10"/>
      <c r="I70" s="90">
        <v>768599.03</v>
      </c>
      <c r="J70" s="90">
        <v>767770.77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948947.82999999984</v>
      </c>
      <c r="H72" s="17" t="s">
        <v>59</v>
      </c>
      <c r="I72" s="91">
        <v>768599.03</v>
      </c>
      <c r="J72" s="91">
        <v>180348.79999999999</v>
      </c>
      <c r="K72" s="90">
        <v>948947.83000000007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587421.97</v>
      </c>
      <c r="H73" s="17" t="s">
        <v>24</v>
      </c>
      <c r="I73" s="91">
        <v>0</v>
      </c>
      <c r="J73" s="91">
        <v>587421.97</v>
      </c>
      <c r="K73" s="90">
        <v>587421.97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12037616.390000001</v>
      </c>
      <c r="H76" s="26"/>
      <c r="I76" s="94">
        <v>4768685.8899999997</v>
      </c>
      <c r="J76" s="94">
        <v>7268930.5</v>
      </c>
      <c r="K76" s="90">
        <v>12037616.390000001</v>
      </c>
      <c r="L76" s="27"/>
    </row>
    <row r="77" spans="1:12" ht="15.75" x14ac:dyDescent="0.25">
      <c r="F77" s="83" t="s">
        <v>200</v>
      </c>
      <c r="G77" s="95">
        <v>12037616.390000001</v>
      </c>
      <c r="H77" s="14"/>
      <c r="I77" s="85">
        <v>0.39614868388408575</v>
      </c>
      <c r="J77" s="85">
        <v>0.60385131611591414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44857643.629999995</v>
      </c>
      <c r="J83" s="87">
        <v>0.10630709738865524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969" priority="131" operator="notEqual">
      <formula>G9</formula>
    </cfRule>
    <cfRule type="cellIs" dxfId="1968" priority="132" operator="equal">
      <formula>G9</formula>
    </cfRule>
  </conditionalFormatting>
  <conditionalFormatting sqref="K76">
    <cfRule type="cellIs" dxfId="1967" priority="13" operator="notEqual">
      <formula>G76</formula>
    </cfRule>
    <cfRule type="cellIs" dxfId="1966" priority="14" operator="equal">
      <formula>G76</formula>
    </cfRule>
  </conditionalFormatting>
  <conditionalFormatting sqref="K10">
    <cfRule type="cellIs" dxfId="1965" priority="129" operator="notEqual">
      <formula>G10</formula>
    </cfRule>
    <cfRule type="cellIs" dxfId="1964" priority="130" operator="equal">
      <formula>G10</formula>
    </cfRule>
  </conditionalFormatting>
  <conditionalFormatting sqref="K11">
    <cfRule type="cellIs" dxfId="1963" priority="127" operator="notEqual">
      <formula>G11</formula>
    </cfRule>
    <cfRule type="cellIs" dxfId="1962" priority="128" operator="equal">
      <formula>G11</formula>
    </cfRule>
  </conditionalFormatting>
  <conditionalFormatting sqref="K12">
    <cfRule type="cellIs" dxfId="1961" priority="125" operator="notEqual">
      <formula>G12</formula>
    </cfRule>
    <cfRule type="cellIs" dxfId="1960" priority="126" operator="equal">
      <formula>G12</formula>
    </cfRule>
  </conditionalFormatting>
  <conditionalFormatting sqref="K13">
    <cfRule type="cellIs" dxfId="1959" priority="123" operator="notEqual">
      <formula>G13</formula>
    </cfRule>
    <cfRule type="cellIs" dxfId="1958" priority="124" operator="equal">
      <formula>G13</formula>
    </cfRule>
  </conditionalFormatting>
  <conditionalFormatting sqref="K14">
    <cfRule type="cellIs" dxfId="1957" priority="121" operator="notEqual">
      <formula>G14</formula>
    </cfRule>
    <cfRule type="cellIs" dxfId="1956" priority="122" operator="equal">
      <formula>G14</formula>
    </cfRule>
  </conditionalFormatting>
  <conditionalFormatting sqref="K15">
    <cfRule type="cellIs" dxfId="1955" priority="119" operator="notEqual">
      <formula>G15</formula>
    </cfRule>
    <cfRule type="cellIs" dxfId="1954" priority="120" operator="equal">
      <formula>G15</formula>
    </cfRule>
  </conditionalFormatting>
  <conditionalFormatting sqref="K16">
    <cfRule type="cellIs" dxfId="1953" priority="117" operator="notEqual">
      <formula>G16</formula>
    </cfRule>
    <cfRule type="cellIs" dxfId="1952" priority="118" operator="equal">
      <formula>G16</formula>
    </cfRule>
  </conditionalFormatting>
  <conditionalFormatting sqref="K17">
    <cfRule type="cellIs" dxfId="1951" priority="115" operator="notEqual">
      <formula>G17</formula>
    </cfRule>
    <cfRule type="cellIs" dxfId="1950" priority="116" operator="equal">
      <formula>G17</formula>
    </cfRule>
  </conditionalFormatting>
  <conditionalFormatting sqref="K18">
    <cfRule type="cellIs" dxfId="1949" priority="113" operator="notEqual">
      <formula>G18</formula>
    </cfRule>
    <cfRule type="cellIs" dxfId="1948" priority="114" operator="equal">
      <formula>G18</formula>
    </cfRule>
  </conditionalFormatting>
  <conditionalFormatting sqref="K19">
    <cfRule type="cellIs" dxfId="1947" priority="111" operator="notEqual">
      <formula>G19</formula>
    </cfRule>
    <cfRule type="cellIs" dxfId="1946" priority="112" operator="equal">
      <formula>G19</formula>
    </cfRule>
  </conditionalFormatting>
  <conditionalFormatting sqref="K20">
    <cfRule type="cellIs" dxfId="1945" priority="109" operator="notEqual">
      <formula>G20</formula>
    </cfRule>
    <cfRule type="cellIs" dxfId="1944" priority="110" operator="equal">
      <formula>G20</formula>
    </cfRule>
  </conditionalFormatting>
  <conditionalFormatting sqref="K21">
    <cfRule type="cellIs" dxfId="1943" priority="107" operator="notEqual">
      <formula>G21</formula>
    </cfRule>
    <cfRule type="cellIs" dxfId="1942" priority="108" operator="equal">
      <formula>G21</formula>
    </cfRule>
  </conditionalFormatting>
  <conditionalFormatting sqref="K22">
    <cfRule type="cellIs" dxfId="1941" priority="105" operator="notEqual">
      <formula>G22</formula>
    </cfRule>
    <cfRule type="cellIs" dxfId="1940" priority="106" operator="equal">
      <formula>G22</formula>
    </cfRule>
  </conditionalFormatting>
  <conditionalFormatting sqref="K23">
    <cfRule type="cellIs" dxfId="1939" priority="103" operator="notEqual">
      <formula>G23</formula>
    </cfRule>
    <cfRule type="cellIs" dxfId="1938" priority="104" operator="equal">
      <formula>G23</formula>
    </cfRule>
  </conditionalFormatting>
  <conditionalFormatting sqref="K24">
    <cfRule type="cellIs" dxfId="1937" priority="101" operator="notEqual">
      <formula>G24</formula>
    </cfRule>
    <cfRule type="cellIs" dxfId="1936" priority="102" operator="equal">
      <formula>G24</formula>
    </cfRule>
  </conditionalFormatting>
  <conditionalFormatting sqref="K26">
    <cfRule type="cellIs" dxfId="1935" priority="99" operator="notEqual">
      <formula>G26</formula>
    </cfRule>
    <cfRule type="cellIs" dxfId="1934" priority="100" operator="equal">
      <formula>G26</formula>
    </cfRule>
  </conditionalFormatting>
  <conditionalFormatting sqref="K27">
    <cfRule type="cellIs" dxfId="1933" priority="97" operator="notEqual">
      <formula>G27</formula>
    </cfRule>
    <cfRule type="cellIs" dxfId="1932" priority="98" operator="equal">
      <formula>G27</formula>
    </cfRule>
  </conditionalFormatting>
  <conditionalFormatting sqref="K28">
    <cfRule type="cellIs" dxfId="1931" priority="95" operator="notEqual">
      <formula>G28</formula>
    </cfRule>
    <cfRule type="cellIs" dxfId="1930" priority="96" operator="equal">
      <formula>G28</formula>
    </cfRule>
  </conditionalFormatting>
  <conditionalFormatting sqref="K29">
    <cfRule type="cellIs" dxfId="1929" priority="93" operator="notEqual">
      <formula>G29</formula>
    </cfRule>
    <cfRule type="cellIs" dxfId="1928" priority="94" operator="equal">
      <formula>G29</formula>
    </cfRule>
  </conditionalFormatting>
  <conditionalFormatting sqref="K30">
    <cfRule type="cellIs" dxfId="1927" priority="91" operator="notEqual">
      <formula>G30</formula>
    </cfRule>
    <cfRule type="cellIs" dxfId="1926" priority="92" operator="equal">
      <formula>G30</formula>
    </cfRule>
  </conditionalFormatting>
  <conditionalFormatting sqref="K31">
    <cfRule type="cellIs" dxfId="1925" priority="89" operator="notEqual">
      <formula>G31</formula>
    </cfRule>
    <cfRule type="cellIs" dxfId="1924" priority="90" operator="equal">
      <formula>G31</formula>
    </cfRule>
  </conditionalFormatting>
  <conditionalFormatting sqref="K32">
    <cfRule type="cellIs" dxfId="1923" priority="87" operator="notEqual">
      <formula>G32</formula>
    </cfRule>
    <cfRule type="cellIs" dxfId="1922" priority="88" operator="equal">
      <formula>G32</formula>
    </cfRule>
  </conditionalFormatting>
  <conditionalFormatting sqref="K33">
    <cfRule type="cellIs" dxfId="1921" priority="85" operator="notEqual">
      <formula>G33</formula>
    </cfRule>
    <cfRule type="cellIs" dxfId="1920" priority="86" operator="equal">
      <formula>G33</formula>
    </cfRule>
  </conditionalFormatting>
  <conditionalFormatting sqref="K34">
    <cfRule type="cellIs" dxfId="1919" priority="83" operator="notEqual">
      <formula>G34</formula>
    </cfRule>
    <cfRule type="cellIs" dxfId="1918" priority="84" operator="equal">
      <formula>G34</formula>
    </cfRule>
  </conditionalFormatting>
  <conditionalFormatting sqref="K35">
    <cfRule type="cellIs" dxfId="1917" priority="81" operator="notEqual">
      <formula>G35</formula>
    </cfRule>
    <cfRule type="cellIs" dxfId="1916" priority="82" operator="equal">
      <formula>G35</formula>
    </cfRule>
  </conditionalFormatting>
  <conditionalFormatting sqref="K36">
    <cfRule type="cellIs" dxfId="1915" priority="79" operator="notEqual">
      <formula>G36</formula>
    </cfRule>
    <cfRule type="cellIs" dxfId="1914" priority="80" operator="equal">
      <formula>G36</formula>
    </cfRule>
  </conditionalFormatting>
  <conditionalFormatting sqref="K37">
    <cfRule type="cellIs" dxfId="1913" priority="77" operator="notEqual">
      <formula>G37</formula>
    </cfRule>
    <cfRule type="cellIs" dxfId="1912" priority="78" operator="equal">
      <formula>G37</formula>
    </cfRule>
  </conditionalFormatting>
  <conditionalFormatting sqref="K38">
    <cfRule type="cellIs" dxfId="1911" priority="75" operator="notEqual">
      <formula>G38</formula>
    </cfRule>
    <cfRule type="cellIs" dxfId="1910" priority="76" operator="equal">
      <formula>G38</formula>
    </cfRule>
  </conditionalFormatting>
  <conditionalFormatting sqref="K39">
    <cfRule type="cellIs" dxfId="1909" priority="73" operator="notEqual">
      <formula>G39</formula>
    </cfRule>
    <cfRule type="cellIs" dxfId="1908" priority="74" operator="equal">
      <formula>G39</formula>
    </cfRule>
  </conditionalFormatting>
  <conditionalFormatting sqref="K40">
    <cfRule type="cellIs" dxfId="1907" priority="71" operator="notEqual">
      <formula>G40</formula>
    </cfRule>
    <cfRule type="cellIs" dxfId="1906" priority="72" operator="equal">
      <formula>G40</formula>
    </cfRule>
  </conditionalFormatting>
  <conditionalFormatting sqref="K41">
    <cfRule type="cellIs" dxfId="1905" priority="69" operator="notEqual">
      <formula>G41</formula>
    </cfRule>
    <cfRule type="cellIs" dxfId="1904" priority="70" operator="equal">
      <formula>G41</formula>
    </cfRule>
  </conditionalFormatting>
  <conditionalFormatting sqref="K43">
    <cfRule type="cellIs" dxfId="1903" priority="67" operator="notEqual">
      <formula>G43</formula>
    </cfRule>
    <cfRule type="cellIs" dxfId="1902" priority="68" operator="equal">
      <formula>G43</formula>
    </cfRule>
  </conditionalFormatting>
  <conditionalFormatting sqref="K44">
    <cfRule type="cellIs" dxfId="1901" priority="65" operator="notEqual">
      <formula>G44</formula>
    </cfRule>
    <cfRule type="cellIs" dxfId="1900" priority="66" operator="equal">
      <formula>G44</formula>
    </cfRule>
  </conditionalFormatting>
  <conditionalFormatting sqref="K45">
    <cfRule type="cellIs" dxfId="1899" priority="63" operator="notEqual">
      <formula>G45</formula>
    </cfRule>
    <cfRule type="cellIs" dxfId="1898" priority="64" operator="equal">
      <formula>G45</formula>
    </cfRule>
  </conditionalFormatting>
  <conditionalFormatting sqref="K46">
    <cfRule type="cellIs" dxfId="1897" priority="61" operator="notEqual">
      <formula>G46</formula>
    </cfRule>
    <cfRule type="cellIs" dxfId="1896" priority="62" operator="equal">
      <formula>G46</formula>
    </cfRule>
  </conditionalFormatting>
  <conditionalFormatting sqref="K47">
    <cfRule type="cellIs" dxfId="1895" priority="59" operator="notEqual">
      <formula>G47</formula>
    </cfRule>
    <cfRule type="cellIs" dxfId="1894" priority="60" operator="equal">
      <formula>G47</formula>
    </cfRule>
  </conditionalFormatting>
  <conditionalFormatting sqref="K48">
    <cfRule type="cellIs" dxfId="1893" priority="57" operator="notEqual">
      <formula>G48</formula>
    </cfRule>
    <cfRule type="cellIs" dxfId="1892" priority="58" operator="equal">
      <formula>G48</formula>
    </cfRule>
  </conditionalFormatting>
  <conditionalFormatting sqref="K49">
    <cfRule type="cellIs" dxfId="1891" priority="55" operator="notEqual">
      <formula>G49</formula>
    </cfRule>
    <cfRule type="cellIs" dxfId="1890" priority="56" operator="equal">
      <formula>G49</formula>
    </cfRule>
  </conditionalFormatting>
  <conditionalFormatting sqref="K50">
    <cfRule type="cellIs" dxfId="1889" priority="53" operator="notEqual">
      <formula>G50</formula>
    </cfRule>
    <cfRule type="cellIs" dxfId="1888" priority="54" operator="equal">
      <formula>G50</formula>
    </cfRule>
  </conditionalFormatting>
  <conditionalFormatting sqref="K51">
    <cfRule type="cellIs" dxfId="1887" priority="51" operator="notEqual">
      <formula>G51</formula>
    </cfRule>
    <cfRule type="cellIs" dxfId="1886" priority="52" operator="equal">
      <formula>G51</formula>
    </cfRule>
  </conditionalFormatting>
  <conditionalFormatting sqref="K52">
    <cfRule type="cellIs" dxfId="1885" priority="49" operator="notEqual">
      <formula>G52</formula>
    </cfRule>
    <cfRule type="cellIs" dxfId="1884" priority="50" operator="equal">
      <formula>G52</formula>
    </cfRule>
  </conditionalFormatting>
  <conditionalFormatting sqref="K53">
    <cfRule type="cellIs" dxfId="1883" priority="47" operator="notEqual">
      <formula>G53</formula>
    </cfRule>
    <cfRule type="cellIs" dxfId="1882" priority="48" operator="equal">
      <formula>G53</formula>
    </cfRule>
  </conditionalFormatting>
  <conditionalFormatting sqref="K54">
    <cfRule type="cellIs" dxfId="1881" priority="45" operator="notEqual">
      <formula>G54</formula>
    </cfRule>
    <cfRule type="cellIs" dxfId="1880" priority="46" operator="equal">
      <formula>G54</formula>
    </cfRule>
  </conditionalFormatting>
  <conditionalFormatting sqref="K55">
    <cfRule type="cellIs" dxfId="1879" priority="43" operator="notEqual">
      <formula>G55</formula>
    </cfRule>
    <cfRule type="cellIs" dxfId="1878" priority="44" operator="equal">
      <formula>G55</formula>
    </cfRule>
  </conditionalFormatting>
  <conditionalFormatting sqref="K56">
    <cfRule type="cellIs" dxfId="1877" priority="41" operator="notEqual">
      <formula>G56</formula>
    </cfRule>
    <cfRule type="cellIs" dxfId="1876" priority="42" operator="equal">
      <formula>G56</formula>
    </cfRule>
  </conditionalFormatting>
  <conditionalFormatting sqref="K57">
    <cfRule type="cellIs" dxfId="1875" priority="39" operator="notEqual">
      <formula>G57</formula>
    </cfRule>
    <cfRule type="cellIs" dxfId="1874" priority="40" operator="equal">
      <formula>G57</formula>
    </cfRule>
  </conditionalFormatting>
  <conditionalFormatting sqref="K58">
    <cfRule type="cellIs" dxfId="1873" priority="37" operator="notEqual">
      <formula>G58</formula>
    </cfRule>
    <cfRule type="cellIs" dxfId="1872" priority="38" operator="equal">
      <formula>G58</formula>
    </cfRule>
  </conditionalFormatting>
  <conditionalFormatting sqref="K59">
    <cfRule type="cellIs" dxfId="1871" priority="35" operator="notEqual">
      <formula>G59</formula>
    </cfRule>
    <cfRule type="cellIs" dxfId="1870" priority="36" operator="equal">
      <formula>G59</formula>
    </cfRule>
  </conditionalFormatting>
  <conditionalFormatting sqref="K60">
    <cfRule type="cellIs" dxfId="1869" priority="33" operator="notEqual">
      <formula>G60</formula>
    </cfRule>
    <cfRule type="cellIs" dxfId="1868" priority="34" operator="equal">
      <formula>G60</formula>
    </cfRule>
  </conditionalFormatting>
  <conditionalFormatting sqref="K61">
    <cfRule type="cellIs" dxfId="1867" priority="31" operator="notEqual">
      <formula>G61</formula>
    </cfRule>
    <cfRule type="cellIs" dxfId="1866" priority="32" operator="equal">
      <formula>G61</formula>
    </cfRule>
  </conditionalFormatting>
  <conditionalFormatting sqref="K62">
    <cfRule type="cellIs" dxfId="1865" priority="29" operator="notEqual">
      <formula>G62</formula>
    </cfRule>
    <cfRule type="cellIs" dxfId="1864" priority="30" operator="equal">
      <formula>G62</formula>
    </cfRule>
  </conditionalFormatting>
  <conditionalFormatting sqref="K63">
    <cfRule type="cellIs" dxfId="1863" priority="27" operator="notEqual">
      <formula>G63</formula>
    </cfRule>
    <cfRule type="cellIs" dxfId="1862" priority="28" operator="equal">
      <formula>G63</formula>
    </cfRule>
  </conditionalFormatting>
  <conditionalFormatting sqref="K67">
    <cfRule type="cellIs" dxfId="1861" priority="25" operator="notEqual">
      <formula>G67</formula>
    </cfRule>
    <cfRule type="cellIs" dxfId="1860" priority="26" operator="equal">
      <formula>G67</formula>
    </cfRule>
  </conditionalFormatting>
  <conditionalFormatting sqref="K68">
    <cfRule type="cellIs" dxfId="1859" priority="23" operator="notEqual">
      <formula>G68</formula>
    </cfRule>
    <cfRule type="cellIs" dxfId="1858" priority="24" operator="equal">
      <formula>G68</formula>
    </cfRule>
  </conditionalFormatting>
  <conditionalFormatting sqref="K69">
    <cfRule type="cellIs" dxfId="1857" priority="21" operator="notEqual">
      <formula>G69</formula>
    </cfRule>
    <cfRule type="cellIs" dxfId="1856" priority="22" operator="equal">
      <formula>G69</formula>
    </cfRule>
  </conditionalFormatting>
  <conditionalFormatting sqref="K71">
    <cfRule type="cellIs" dxfId="1855" priority="19" operator="notEqual">
      <formula>G71</formula>
    </cfRule>
    <cfRule type="cellIs" dxfId="1854" priority="20" operator="equal">
      <formula>G71</formula>
    </cfRule>
  </conditionalFormatting>
  <conditionalFormatting sqref="K72">
    <cfRule type="cellIs" dxfId="1853" priority="17" operator="notEqual">
      <formula>G72</formula>
    </cfRule>
    <cfRule type="cellIs" dxfId="1852" priority="18" operator="equal">
      <formula>G72</formula>
    </cfRule>
  </conditionalFormatting>
  <conditionalFormatting sqref="K73">
    <cfRule type="cellIs" dxfId="1851" priority="15" operator="notEqual">
      <formula>G73</formula>
    </cfRule>
    <cfRule type="cellIs" dxfId="1850" priority="16" operator="equal">
      <formula>G73</formula>
    </cfRule>
  </conditionalFormatting>
  <conditionalFormatting sqref="G76">
    <cfRule type="cellIs" dxfId="1849" priority="11" operator="notEqual">
      <formula>$G$77</formula>
    </cfRule>
    <cfRule type="cellIs" dxfId="184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56C6C24-5B58-4AC4-BEA3-267CDC9437CC}">
            <xm:f>'\Finance\Work\Reports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86EB7ED4-2EE6-4817-A52F-F2FB37D3796A}">
            <xm:f>'\Finance\Work\Reports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3523A6C-A7E3-4678-9C44-1D9883240AAA}">
            <xm:f>'\Finance\Work\Reports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5BD8F09-DBC3-4393-ADB6-D20C48D3738E}">
            <xm:f>'\Finance\Work\Reports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C1E015D-0621-4F4C-8431-CE84D2BC68AF}">
            <xm:f>'\Finance\Work\Reports &amp; Surveys\Cost Analysis\Cost Analysis - 2013-2014\Received from Colleges\SCF-Manatee\[14 SCF Manatee Sarasota 2013-14 CA2 (rev) 10-30-14.xlsx]CA2 Detail'!#REF!+'\Finance\Work\Reports &amp; Surveys\Cost Analysis\Cost Analysis - 2013-2014\Received from Colleges\SCF-Manatee\[14 SCF Manatee Sarasota 2013-14 CA2 (rev) 10-30-14.xlsx]CA2 Detail'!#REF!+'\Finance\Work\Reports &amp; Surveys\Cost Analysis\Cost Analysis - 2013-2014\Received from Colleges\SCF-Manatee\[14 SCF Manatee Sarasota 2013-14 CA2 (rev) 10-30-14.xlsx]CA2 Detail'!#REF!+'\Finance\Work\Reports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5B1D3C9-940B-408D-B4C7-DF18E4C9EFD4}">
            <xm:f>'\Finance\Work\Reports &amp; Surveys\Cost Analysis\Cost Analysis - 2013-2014\Received from Colleges\SCF-Manatee\[14 SCF Manatee Sarasota 2013-14 CA2 (rev) 10-30-14.xlsx]CA2 Detail'!#REF!+'\Finance\Work\Reports &amp; Surveys\Cost Analysis\Cost Analysis - 2013-2014\Received from Colleges\SCF-Manatee\[14 SCF Manatee Sarasota 2013-14 CA2 (rev) 10-30-14.xlsx]CA2 Detail'!#REF!+'\Finance\Work\Reports &amp; Surveys\Cost Analysis\Cost Analysis - 2013-2014\Received from Colleges\SCF-Manatee\[14 SCF Manatee Sarasota 2013-14 CA2 (rev) 10-30-14.xlsx]CA2 Detail'!#REF!+'\Finance\Work\Reports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DA5E776-CF13-4A43-92A2-5488752A9B75}">
            <xm:f>'\Finance\Work\Reports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697A5255-4952-4607-A05C-B01BB9961B34}">
            <xm:f>'\Finance\Work\Reports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2DD31AB-BFE5-4BAA-8F99-6D22F409C31C}">
            <xm:f>'\Finance\Work\Reports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F13823C-738E-4851-81A6-BE6B3BC487C1}">
            <xm:f>'\Finance\Work\Reports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21163771.869999997</v>
      </c>
      <c r="H8" s="10"/>
      <c r="I8" s="90">
        <v>10852644</v>
      </c>
      <c r="J8" s="90">
        <v>10311127.870000001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1973.43</v>
      </c>
      <c r="H10" s="17" t="s">
        <v>15</v>
      </c>
      <c r="I10" s="91">
        <v>1973.43</v>
      </c>
      <c r="J10" s="91">
        <v>0</v>
      </c>
      <c r="K10" s="90">
        <v>1973.43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2080783.97</v>
      </c>
      <c r="H11" s="17" t="s">
        <v>15</v>
      </c>
      <c r="I11" s="91">
        <v>2080783.97</v>
      </c>
      <c r="J11" s="91">
        <v>0</v>
      </c>
      <c r="K11" s="90">
        <v>2080783.97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0</v>
      </c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6400787.8799999999</v>
      </c>
      <c r="H13" s="17" t="s">
        <v>59</v>
      </c>
      <c r="I13" s="91">
        <v>5672029.4000000004</v>
      </c>
      <c r="J13" s="91">
        <v>728758.48</v>
      </c>
      <c r="K13" s="90">
        <v>6400787.8800000008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8655928.9100000001</v>
      </c>
      <c r="H14" s="17" t="s">
        <v>24</v>
      </c>
      <c r="I14" s="91">
        <v>0</v>
      </c>
      <c r="J14" s="91">
        <v>8655928.9100000001</v>
      </c>
      <c r="K14" s="90">
        <v>8655928.9100000001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425812.89</v>
      </c>
      <c r="H15" s="17" t="s">
        <v>15</v>
      </c>
      <c r="I15" s="91">
        <v>425812.89</v>
      </c>
      <c r="J15" s="91">
        <v>0</v>
      </c>
      <c r="K15" s="90">
        <v>425812.89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0</v>
      </c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829919.07</v>
      </c>
      <c r="H17" s="17" t="s">
        <v>15</v>
      </c>
      <c r="I17" s="91">
        <v>829919.07</v>
      </c>
      <c r="J17" s="91">
        <v>0</v>
      </c>
      <c r="K17" s="90">
        <v>829919.07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926440.48</v>
      </c>
      <c r="H18" s="81" t="s">
        <v>24</v>
      </c>
      <c r="I18" s="91">
        <v>0</v>
      </c>
      <c r="J18" s="91">
        <v>926440.48</v>
      </c>
      <c r="K18" s="90">
        <v>926440.48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0</v>
      </c>
      <c r="H19" s="17"/>
      <c r="I19" s="92">
        <v>0</v>
      </c>
      <c r="J19" s="92">
        <v>0</v>
      </c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1096746.96</v>
      </c>
      <c r="H20" s="17" t="s">
        <v>15</v>
      </c>
      <c r="I20" s="91">
        <v>1096746.96</v>
      </c>
      <c r="J20" s="91">
        <v>0</v>
      </c>
      <c r="K20" s="90">
        <v>1096746.96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745185.88</v>
      </c>
      <c r="H21" s="17" t="s">
        <v>15</v>
      </c>
      <c r="I21" s="91">
        <v>745185.88</v>
      </c>
      <c r="J21" s="91">
        <v>0</v>
      </c>
      <c r="K21" s="90">
        <v>745185.88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0</v>
      </c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0</v>
      </c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192.4</v>
      </c>
      <c r="H24" s="17" t="s">
        <v>15</v>
      </c>
      <c r="I24" s="93">
        <v>192.4</v>
      </c>
      <c r="J24" s="93">
        <v>0</v>
      </c>
      <c r="K24" s="90">
        <v>192.4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10150893.739999998</v>
      </c>
      <c r="H25" s="10"/>
      <c r="I25" s="90">
        <v>4561667.6100000003</v>
      </c>
      <c r="J25" s="90">
        <v>5589226.1300000008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413006.97000000003</v>
      </c>
      <c r="H28" s="17" t="s">
        <v>15</v>
      </c>
      <c r="I28" s="91">
        <v>413006.97000000003</v>
      </c>
      <c r="J28" s="91">
        <v>0</v>
      </c>
      <c r="K28" s="90">
        <v>413006.97000000003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4198602.92</v>
      </c>
      <c r="H29" s="17" t="s">
        <v>59</v>
      </c>
      <c r="I29" s="91">
        <v>1552457.1099999999</v>
      </c>
      <c r="J29" s="91">
        <v>2646145.81</v>
      </c>
      <c r="K29" s="90">
        <v>4198602.92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290905.61</v>
      </c>
      <c r="H30" s="17" t="s">
        <v>15</v>
      </c>
      <c r="I30" s="91">
        <v>290905.61</v>
      </c>
      <c r="J30" s="91">
        <v>0</v>
      </c>
      <c r="K30" s="90">
        <v>290905.61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592522.71</v>
      </c>
      <c r="H31" s="17" t="s">
        <v>15</v>
      </c>
      <c r="I31" s="91">
        <v>592522.71</v>
      </c>
      <c r="J31" s="91">
        <v>0</v>
      </c>
      <c r="K31" s="90">
        <v>592522.71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1408539.23</v>
      </c>
      <c r="H32" s="17" t="s">
        <v>24</v>
      </c>
      <c r="I32" s="91">
        <v>0</v>
      </c>
      <c r="J32" s="91">
        <v>1408539.23</v>
      </c>
      <c r="K32" s="90">
        <v>1408539.23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89">
        <v>705148.80999999994</v>
      </c>
      <c r="H34" s="17" t="s">
        <v>15</v>
      </c>
      <c r="I34" s="91">
        <v>705148.80999999994</v>
      </c>
      <c r="J34" s="91">
        <v>0</v>
      </c>
      <c r="K34" s="90">
        <v>705148.80999999994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1150106.77</v>
      </c>
      <c r="H35" s="17" t="s">
        <v>59</v>
      </c>
      <c r="I35" s="91">
        <v>462044.12</v>
      </c>
      <c r="J35" s="91">
        <v>688062.65</v>
      </c>
      <c r="K35" s="90">
        <v>1150106.77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545582.28</v>
      </c>
      <c r="H36" s="17" t="s">
        <v>15</v>
      </c>
      <c r="I36" s="91">
        <v>545582.28</v>
      </c>
      <c r="J36" s="91">
        <v>0</v>
      </c>
      <c r="K36" s="90">
        <v>545582.28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846478.44000000006</v>
      </c>
      <c r="H41" s="17" t="s">
        <v>24</v>
      </c>
      <c r="I41" s="91">
        <v>0</v>
      </c>
      <c r="J41" s="91">
        <v>846478.44000000006</v>
      </c>
      <c r="K41" s="90">
        <v>846478.44000000006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26904100.620000005</v>
      </c>
      <c r="H42" s="10"/>
      <c r="I42" s="90">
        <v>5137729.54</v>
      </c>
      <c r="J42" s="90">
        <v>21766371.079999998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774308.67</v>
      </c>
      <c r="H43" s="17" t="s">
        <v>24</v>
      </c>
      <c r="I43" s="91"/>
      <c r="J43" s="91">
        <v>774308.67</v>
      </c>
      <c r="K43" s="90">
        <v>774308.67</v>
      </c>
      <c r="L43" s="96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8081277.6699999999</v>
      </c>
      <c r="H44" s="17" t="s">
        <v>24</v>
      </c>
      <c r="I44" s="91"/>
      <c r="J44" s="91">
        <v>8081277.6699999999</v>
      </c>
      <c r="K44" s="90">
        <v>8081277.6699999999</v>
      </c>
      <c r="L44" s="96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2918436.54</v>
      </c>
      <c r="H45" s="17" t="s">
        <v>24</v>
      </c>
      <c r="I45" s="91"/>
      <c r="J45" s="91">
        <v>2918436.54</v>
      </c>
      <c r="K45" s="90">
        <v>2918436.54</v>
      </c>
      <c r="L45" s="96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771333.94</v>
      </c>
      <c r="H46" s="17" t="s">
        <v>24</v>
      </c>
      <c r="I46" s="91"/>
      <c r="J46" s="91">
        <v>771333.94</v>
      </c>
      <c r="K46" s="90">
        <v>771333.94</v>
      </c>
      <c r="L46" s="96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2568094.19</v>
      </c>
      <c r="H47" s="17" t="s">
        <v>15</v>
      </c>
      <c r="I47" s="91">
        <v>2568094.19</v>
      </c>
      <c r="J47" s="91"/>
      <c r="K47" s="90">
        <v>2568094.19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421465.89</v>
      </c>
      <c r="H48" s="17" t="s">
        <v>15</v>
      </c>
      <c r="I48" s="91">
        <v>421465.89</v>
      </c>
      <c r="J48" s="91"/>
      <c r="K48" s="90">
        <v>421465.89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1229189.5</v>
      </c>
      <c r="H49" s="17" t="s">
        <v>15</v>
      </c>
      <c r="I49" s="91">
        <v>1229189.5</v>
      </c>
      <c r="J49" s="91"/>
      <c r="K49" s="90">
        <v>1229189.5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511780.46</v>
      </c>
      <c r="H53" s="17" t="s">
        <v>15</v>
      </c>
      <c r="I53" s="91">
        <v>511780.45999999996</v>
      </c>
      <c r="J53" s="91">
        <v>0</v>
      </c>
      <c r="K53" s="90">
        <v>511780.45999999996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741722.01</v>
      </c>
      <c r="H54" s="17" t="s">
        <v>24</v>
      </c>
      <c r="I54" s="91">
        <v>0</v>
      </c>
      <c r="J54" s="91">
        <v>741722.01</v>
      </c>
      <c r="K54" s="90">
        <v>741722.01</v>
      </c>
      <c r="L54" s="96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178241.67</v>
      </c>
      <c r="H55" s="17" t="s">
        <v>24</v>
      </c>
      <c r="I55" s="91">
        <v>0</v>
      </c>
      <c r="J55" s="91">
        <v>178241.67</v>
      </c>
      <c r="K55" s="90">
        <v>178241.67</v>
      </c>
      <c r="L55" s="96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1025280.83</v>
      </c>
      <c r="H56" s="17" t="s">
        <v>24</v>
      </c>
      <c r="I56" s="91">
        <v>0</v>
      </c>
      <c r="J56" s="91">
        <v>1025280.8300000001</v>
      </c>
      <c r="K56" s="90">
        <v>1025280.8300000001</v>
      </c>
      <c r="L56" s="96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274221.42</v>
      </c>
      <c r="H57" s="17" t="s">
        <v>24</v>
      </c>
      <c r="I57" s="91">
        <v>0</v>
      </c>
      <c r="J57" s="91">
        <v>274221.42</v>
      </c>
      <c r="K57" s="90">
        <v>274221.42</v>
      </c>
      <c r="L57" s="96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472074.52</v>
      </c>
      <c r="H58" s="17" t="s">
        <v>24</v>
      </c>
      <c r="I58" s="91">
        <v>0</v>
      </c>
      <c r="J58" s="91">
        <v>472074.52</v>
      </c>
      <c r="K58" s="90">
        <v>472074.52</v>
      </c>
      <c r="L58" s="96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396923.03</v>
      </c>
      <c r="H59" s="17" t="s">
        <v>15</v>
      </c>
      <c r="I59" s="91">
        <v>396923.03</v>
      </c>
      <c r="J59" s="91"/>
      <c r="K59" s="90">
        <v>396923.03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6125.22</v>
      </c>
      <c r="H60" s="17" t="s">
        <v>15</v>
      </c>
      <c r="I60" s="91">
        <v>6125.22</v>
      </c>
      <c r="J60" s="91">
        <v>0</v>
      </c>
      <c r="K60" s="90">
        <v>6125.22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4151.25</v>
      </c>
      <c r="H61" s="17" t="s">
        <v>15</v>
      </c>
      <c r="I61" s="91">
        <v>4151.25</v>
      </c>
      <c r="J61" s="91">
        <v>0</v>
      </c>
      <c r="K61" s="90">
        <v>4151.25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6366924.46</v>
      </c>
      <c r="H62" s="17" t="s">
        <v>24</v>
      </c>
      <c r="I62" s="91">
        <v>0</v>
      </c>
      <c r="J62" s="91">
        <v>6366924.46</v>
      </c>
      <c r="K62" s="90">
        <v>6366924.46</v>
      </c>
      <c r="L62" s="96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162549.35</v>
      </c>
      <c r="H63" s="17" t="s">
        <v>24</v>
      </c>
      <c r="I63" s="91">
        <v>0</v>
      </c>
      <c r="J63" s="91">
        <v>162549.35</v>
      </c>
      <c r="K63" s="90">
        <v>162549.35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82743.259999999995</v>
      </c>
      <c r="H66" s="10"/>
      <c r="I66" s="90">
        <v>82743.259999999995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82743.259999999995</v>
      </c>
      <c r="H69" s="17" t="s">
        <v>24</v>
      </c>
      <c r="I69" s="91">
        <v>82743.259999999995</v>
      </c>
      <c r="J69" s="91"/>
      <c r="K69" s="90">
        <v>82743.259999999995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5930814.6500000004</v>
      </c>
      <c r="H70" s="10"/>
      <c r="I70" s="90">
        <v>5930814.6500000004</v>
      </c>
      <c r="J70" s="90">
        <v>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5930814.6500000004</v>
      </c>
      <c r="H72" s="17" t="s">
        <v>15</v>
      </c>
      <c r="I72" s="91">
        <v>5930814.6500000004</v>
      </c>
      <c r="J72" s="91"/>
      <c r="K72" s="90">
        <v>5930814.6500000004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64232324.140000001</v>
      </c>
      <c r="H76" s="26"/>
      <c r="I76" s="94">
        <v>26565599.060000002</v>
      </c>
      <c r="J76" s="94">
        <v>37666725.079999998</v>
      </c>
      <c r="K76" s="90">
        <v>64232324.140000001</v>
      </c>
      <c r="L76" s="27"/>
    </row>
    <row r="77" spans="1:12" ht="15.75" x14ac:dyDescent="0.25">
      <c r="F77" s="83" t="s">
        <v>200</v>
      </c>
      <c r="G77" s="95">
        <v>64232324.139999993</v>
      </c>
      <c r="H77" s="14"/>
      <c r="I77" s="85">
        <v>0.41358614086729828</v>
      </c>
      <c r="J77" s="85">
        <v>0.58641385913270172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327890408.7278952</v>
      </c>
      <c r="J83" s="87">
        <v>8.1019750358254192E-2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837" priority="119" operator="notEqual">
      <formula>G15</formula>
    </cfRule>
    <cfRule type="cellIs" dxfId="1836" priority="120" operator="equal">
      <formula>G15</formula>
    </cfRule>
  </conditionalFormatting>
  <conditionalFormatting sqref="K16">
    <cfRule type="cellIs" dxfId="1835" priority="117" operator="notEqual">
      <formula>G16</formula>
    </cfRule>
    <cfRule type="cellIs" dxfId="1834" priority="118" operator="equal">
      <formula>G16</formula>
    </cfRule>
  </conditionalFormatting>
  <conditionalFormatting sqref="K17">
    <cfRule type="cellIs" dxfId="1833" priority="115" operator="notEqual">
      <formula>G17</formula>
    </cfRule>
    <cfRule type="cellIs" dxfId="1832" priority="116" operator="equal">
      <formula>G17</formula>
    </cfRule>
  </conditionalFormatting>
  <conditionalFormatting sqref="K18">
    <cfRule type="cellIs" dxfId="1831" priority="113" operator="notEqual">
      <formula>G18</formula>
    </cfRule>
    <cfRule type="cellIs" dxfId="1830" priority="114" operator="equal">
      <formula>G18</formula>
    </cfRule>
  </conditionalFormatting>
  <conditionalFormatting sqref="K19">
    <cfRule type="cellIs" dxfId="1829" priority="111" operator="notEqual">
      <formula>G19</formula>
    </cfRule>
    <cfRule type="cellIs" dxfId="1828" priority="112" operator="equal">
      <formula>G19</formula>
    </cfRule>
  </conditionalFormatting>
  <conditionalFormatting sqref="K20">
    <cfRule type="cellIs" dxfId="1827" priority="109" operator="notEqual">
      <formula>G20</formula>
    </cfRule>
    <cfRule type="cellIs" dxfId="1826" priority="110" operator="equal">
      <formula>G20</formula>
    </cfRule>
  </conditionalFormatting>
  <conditionalFormatting sqref="K21">
    <cfRule type="cellIs" dxfId="1825" priority="107" operator="notEqual">
      <formula>G21</formula>
    </cfRule>
    <cfRule type="cellIs" dxfId="1824" priority="108" operator="equal">
      <formula>G21</formula>
    </cfRule>
  </conditionalFormatting>
  <conditionalFormatting sqref="K22">
    <cfRule type="cellIs" dxfId="1823" priority="105" operator="notEqual">
      <formula>G22</formula>
    </cfRule>
    <cfRule type="cellIs" dxfId="1822" priority="106" operator="equal">
      <formula>G22</formula>
    </cfRule>
  </conditionalFormatting>
  <conditionalFormatting sqref="K23">
    <cfRule type="cellIs" dxfId="1821" priority="103" operator="notEqual">
      <formula>G23</formula>
    </cfRule>
    <cfRule type="cellIs" dxfId="1820" priority="104" operator="equal">
      <formula>G23</formula>
    </cfRule>
  </conditionalFormatting>
  <conditionalFormatting sqref="K24">
    <cfRule type="cellIs" dxfId="1819" priority="101" operator="notEqual">
      <formula>G24</formula>
    </cfRule>
    <cfRule type="cellIs" dxfId="1818" priority="102" operator="equal">
      <formula>G24</formula>
    </cfRule>
  </conditionalFormatting>
  <conditionalFormatting sqref="K26">
    <cfRule type="cellIs" dxfId="1817" priority="99" operator="notEqual">
      <formula>G26</formula>
    </cfRule>
    <cfRule type="cellIs" dxfId="1816" priority="100" operator="equal">
      <formula>G26</formula>
    </cfRule>
  </conditionalFormatting>
  <conditionalFormatting sqref="K27">
    <cfRule type="cellIs" dxfId="1815" priority="97" operator="notEqual">
      <formula>G27</formula>
    </cfRule>
    <cfRule type="cellIs" dxfId="1814" priority="98" operator="equal">
      <formula>G27</formula>
    </cfRule>
  </conditionalFormatting>
  <conditionalFormatting sqref="K28">
    <cfRule type="cellIs" dxfId="1813" priority="95" operator="notEqual">
      <formula>G28</formula>
    </cfRule>
    <cfRule type="cellIs" dxfId="1812" priority="96" operator="equal">
      <formula>G28</formula>
    </cfRule>
  </conditionalFormatting>
  <conditionalFormatting sqref="K29">
    <cfRule type="cellIs" dxfId="1811" priority="93" operator="notEqual">
      <formula>G29</formula>
    </cfRule>
    <cfRule type="cellIs" dxfId="1810" priority="94" operator="equal">
      <formula>G29</formula>
    </cfRule>
  </conditionalFormatting>
  <conditionalFormatting sqref="K30">
    <cfRule type="cellIs" dxfId="1809" priority="91" operator="notEqual">
      <formula>G30</formula>
    </cfRule>
    <cfRule type="cellIs" dxfId="1808" priority="92" operator="equal">
      <formula>G30</formula>
    </cfRule>
  </conditionalFormatting>
  <conditionalFormatting sqref="K31">
    <cfRule type="cellIs" dxfId="1807" priority="89" operator="notEqual">
      <formula>G31</formula>
    </cfRule>
    <cfRule type="cellIs" dxfId="1806" priority="90" operator="equal">
      <formula>G31</formula>
    </cfRule>
  </conditionalFormatting>
  <conditionalFormatting sqref="K32">
    <cfRule type="cellIs" dxfId="1805" priority="87" operator="notEqual">
      <formula>G32</formula>
    </cfRule>
    <cfRule type="cellIs" dxfId="1804" priority="88" operator="equal">
      <formula>G32</formula>
    </cfRule>
  </conditionalFormatting>
  <conditionalFormatting sqref="K33">
    <cfRule type="cellIs" dxfId="1803" priority="85" operator="notEqual">
      <formula>G33</formula>
    </cfRule>
    <cfRule type="cellIs" dxfId="1802" priority="86" operator="equal">
      <formula>G33</formula>
    </cfRule>
  </conditionalFormatting>
  <conditionalFormatting sqref="K34">
    <cfRule type="cellIs" dxfId="1801" priority="83" operator="notEqual">
      <formula>G34</formula>
    </cfRule>
    <cfRule type="cellIs" dxfId="1800" priority="84" operator="equal">
      <formula>G34</formula>
    </cfRule>
  </conditionalFormatting>
  <conditionalFormatting sqref="K35">
    <cfRule type="cellIs" dxfId="1799" priority="81" operator="notEqual">
      <formula>G35</formula>
    </cfRule>
    <cfRule type="cellIs" dxfId="1798" priority="82" operator="equal">
      <formula>G35</formula>
    </cfRule>
  </conditionalFormatting>
  <conditionalFormatting sqref="K36">
    <cfRule type="cellIs" dxfId="1797" priority="79" operator="notEqual">
      <formula>G36</formula>
    </cfRule>
    <cfRule type="cellIs" dxfId="1796" priority="80" operator="equal">
      <formula>G36</formula>
    </cfRule>
  </conditionalFormatting>
  <conditionalFormatting sqref="K37">
    <cfRule type="cellIs" dxfId="1795" priority="77" operator="notEqual">
      <formula>G37</formula>
    </cfRule>
    <cfRule type="cellIs" dxfId="1794" priority="78" operator="equal">
      <formula>G37</formula>
    </cfRule>
  </conditionalFormatting>
  <conditionalFormatting sqref="K38">
    <cfRule type="cellIs" dxfId="1793" priority="75" operator="notEqual">
      <formula>G38</formula>
    </cfRule>
    <cfRule type="cellIs" dxfId="1792" priority="76" operator="equal">
      <formula>G38</formula>
    </cfRule>
  </conditionalFormatting>
  <conditionalFormatting sqref="K39">
    <cfRule type="cellIs" dxfId="1791" priority="73" operator="notEqual">
      <formula>G39</formula>
    </cfRule>
    <cfRule type="cellIs" dxfId="1790" priority="74" operator="equal">
      <formula>G39</formula>
    </cfRule>
  </conditionalFormatting>
  <conditionalFormatting sqref="K40">
    <cfRule type="cellIs" dxfId="1789" priority="71" operator="notEqual">
      <formula>G40</formula>
    </cfRule>
    <cfRule type="cellIs" dxfId="1788" priority="72" operator="equal">
      <formula>G40</formula>
    </cfRule>
  </conditionalFormatting>
  <conditionalFormatting sqref="K41">
    <cfRule type="cellIs" dxfId="1787" priority="69" operator="notEqual">
      <formula>G41</formula>
    </cfRule>
    <cfRule type="cellIs" dxfId="1786" priority="70" operator="equal">
      <formula>G41</formula>
    </cfRule>
  </conditionalFormatting>
  <conditionalFormatting sqref="K43">
    <cfRule type="cellIs" dxfId="1785" priority="67" operator="notEqual">
      <formula>G43</formula>
    </cfRule>
    <cfRule type="cellIs" dxfId="1784" priority="68" operator="equal">
      <formula>G43</formula>
    </cfRule>
  </conditionalFormatting>
  <conditionalFormatting sqref="K44">
    <cfRule type="cellIs" dxfId="1783" priority="65" operator="notEqual">
      <formula>G44</formula>
    </cfRule>
    <cfRule type="cellIs" dxfId="1782" priority="66" operator="equal">
      <formula>G44</formula>
    </cfRule>
  </conditionalFormatting>
  <conditionalFormatting sqref="K45">
    <cfRule type="cellIs" dxfId="1781" priority="63" operator="notEqual">
      <formula>G45</formula>
    </cfRule>
    <cfRule type="cellIs" dxfId="1780" priority="64" operator="equal">
      <formula>G45</formula>
    </cfRule>
  </conditionalFormatting>
  <conditionalFormatting sqref="K46">
    <cfRule type="cellIs" dxfId="1779" priority="61" operator="notEqual">
      <formula>G46</formula>
    </cfRule>
    <cfRule type="cellIs" dxfId="1778" priority="62" operator="equal">
      <formula>G46</formula>
    </cfRule>
  </conditionalFormatting>
  <conditionalFormatting sqref="K47">
    <cfRule type="cellIs" dxfId="1777" priority="59" operator="notEqual">
      <formula>G47</formula>
    </cfRule>
    <cfRule type="cellIs" dxfId="1776" priority="60" operator="equal">
      <formula>G47</formula>
    </cfRule>
  </conditionalFormatting>
  <conditionalFormatting sqref="K48">
    <cfRule type="cellIs" dxfId="1775" priority="57" operator="notEqual">
      <formula>G48</formula>
    </cfRule>
    <cfRule type="cellIs" dxfId="1774" priority="58" operator="equal">
      <formula>G48</formula>
    </cfRule>
  </conditionalFormatting>
  <conditionalFormatting sqref="K49">
    <cfRule type="cellIs" dxfId="1773" priority="55" operator="notEqual">
      <formula>G49</formula>
    </cfRule>
    <cfRule type="cellIs" dxfId="1772" priority="56" operator="equal">
      <formula>G49</formula>
    </cfRule>
  </conditionalFormatting>
  <conditionalFormatting sqref="K50">
    <cfRule type="cellIs" dxfId="1771" priority="53" operator="notEqual">
      <formula>G50</formula>
    </cfRule>
    <cfRule type="cellIs" dxfId="1770" priority="54" operator="equal">
      <formula>G50</formula>
    </cfRule>
  </conditionalFormatting>
  <conditionalFormatting sqref="K51">
    <cfRule type="cellIs" dxfId="1769" priority="51" operator="notEqual">
      <formula>G51</formula>
    </cfRule>
    <cfRule type="cellIs" dxfId="1768" priority="52" operator="equal">
      <formula>G51</formula>
    </cfRule>
  </conditionalFormatting>
  <conditionalFormatting sqref="K52">
    <cfRule type="cellIs" dxfId="1767" priority="49" operator="notEqual">
      <formula>G52</formula>
    </cfRule>
    <cfRule type="cellIs" dxfId="1766" priority="50" operator="equal">
      <formula>G52</formula>
    </cfRule>
  </conditionalFormatting>
  <conditionalFormatting sqref="K53">
    <cfRule type="cellIs" dxfId="1765" priority="47" operator="notEqual">
      <formula>G53</formula>
    </cfRule>
    <cfRule type="cellIs" dxfId="1764" priority="48" operator="equal">
      <formula>G53</formula>
    </cfRule>
  </conditionalFormatting>
  <conditionalFormatting sqref="K54">
    <cfRule type="cellIs" dxfId="1763" priority="45" operator="notEqual">
      <formula>G54</formula>
    </cfRule>
    <cfRule type="cellIs" dxfId="1762" priority="46" operator="equal">
      <formula>G54</formula>
    </cfRule>
  </conditionalFormatting>
  <conditionalFormatting sqref="K55">
    <cfRule type="cellIs" dxfId="1761" priority="43" operator="notEqual">
      <formula>G55</formula>
    </cfRule>
    <cfRule type="cellIs" dxfId="1760" priority="44" operator="equal">
      <formula>G55</formula>
    </cfRule>
  </conditionalFormatting>
  <conditionalFormatting sqref="K56">
    <cfRule type="cellIs" dxfId="1759" priority="41" operator="notEqual">
      <formula>G56</formula>
    </cfRule>
    <cfRule type="cellIs" dxfId="1758" priority="42" operator="equal">
      <formula>G56</formula>
    </cfRule>
  </conditionalFormatting>
  <conditionalFormatting sqref="K57">
    <cfRule type="cellIs" dxfId="1757" priority="39" operator="notEqual">
      <formula>G57</formula>
    </cfRule>
    <cfRule type="cellIs" dxfId="1756" priority="40" operator="equal">
      <formula>G57</formula>
    </cfRule>
  </conditionalFormatting>
  <conditionalFormatting sqref="K58">
    <cfRule type="cellIs" dxfId="1755" priority="37" operator="notEqual">
      <formula>G58</formula>
    </cfRule>
    <cfRule type="cellIs" dxfId="1754" priority="38" operator="equal">
      <formula>G58</formula>
    </cfRule>
  </conditionalFormatting>
  <conditionalFormatting sqref="K59">
    <cfRule type="cellIs" dxfId="1753" priority="35" operator="notEqual">
      <formula>G59</formula>
    </cfRule>
    <cfRule type="cellIs" dxfId="1752" priority="36" operator="equal">
      <formula>G59</formula>
    </cfRule>
  </conditionalFormatting>
  <conditionalFormatting sqref="K60">
    <cfRule type="cellIs" dxfId="1751" priority="33" operator="notEqual">
      <formula>G60</formula>
    </cfRule>
    <cfRule type="cellIs" dxfId="1750" priority="34" operator="equal">
      <formula>G60</formula>
    </cfRule>
  </conditionalFormatting>
  <conditionalFormatting sqref="K61">
    <cfRule type="cellIs" dxfId="1749" priority="31" operator="notEqual">
      <formula>G61</formula>
    </cfRule>
    <cfRule type="cellIs" dxfId="1748" priority="32" operator="equal">
      <formula>G61</formula>
    </cfRule>
  </conditionalFormatting>
  <conditionalFormatting sqref="K62">
    <cfRule type="cellIs" dxfId="1747" priority="29" operator="notEqual">
      <formula>G62</formula>
    </cfRule>
    <cfRule type="cellIs" dxfId="1746" priority="30" operator="equal">
      <formula>G62</formula>
    </cfRule>
  </conditionalFormatting>
  <conditionalFormatting sqref="K63">
    <cfRule type="cellIs" dxfId="1745" priority="27" operator="notEqual">
      <formula>G63</formula>
    </cfRule>
    <cfRule type="cellIs" dxfId="1744" priority="28" operator="equal">
      <formula>G63</formula>
    </cfRule>
  </conditionalFormatting>
  <conditionalFormatting sqref="K67">
    <cfRule type="cellIs" dxfId="1743" priority="25" operator="notEqual">
      <formula>G67</formula>
    </cfRule>
    <cfRule type="cellIs" dxfId="1742" priority="26" operator="equal">
      <formula>G67</formula>
    </cfRule>
  </conditionalFormatting>
  <conditionalFormatting sqref="K68">
    <cfRule type="cellIs" dxfId="1741" priority="23" operator="notEqual">
      <formula>G68</formula>
    </cfRule>
    <cfRule type="cellIs" dxfId="1740" priority="24" operator="equal">
      <formula>G68</formula>
    </cfRule>
  </conditionalFormatting>
  <conditionalFormatting sqref="K69">
    <cfRule type="cellIs" dxfId="1739" priority="21" operator="notEqual">
      <formula>G69</formula>
    </cfRule>
    <cfRule type="cellIs" dxfId="1738" priority="22" operator="equal">
      <formula>G69</formula>
    </cfRule>
  </conditionalFormatting>
  <conditionalFormatting sqref="K71">
    <cfRule type="cellIs" dxfId="1737" priority="19" operator="notEqual">
      <formula>G71</formula>
    </cfRule>
    <cfRule type="cellIs" dxfId="1736" priority="20" operator="equal">
      <formula>G71</formula>
    </cfRule>
  </conditionalFormatting>
  <conditionalFormatting sqref="K72">
    <cfRule type="cellIs" dxfId="1735" priority="17" operator="notEqual">
      <formula>G72</formula>
    </cfRule>
    <cfRule type="cellIs" dxfId="1734" priority="18" operator="equal">
      <formula>G72</formula>
    </cfRule>
  </conditionalFormatting>
  <conditionalFormatting sqref="K73">
    <cfRule type="cellIs" dxfId="1733" priority="15" operator="notEqual">
      <formula>G73</formula>
    </cfRule>
    <cfRule type="cellIs" dxfId="1732" priority="16" operator="equal">
      <formula>G73</formula>
    </cfRule>
  </conditionalFormatting>
  <conditionalFormatting sqref="K76">
    <cfRule type="cellIs" dxfId="1731" priority="13" operator="notEqual">
      <formula>G76</formula>
    </cfRule>
    <cfRule type="cellIs" dxfId="1730" priority="14" operator="equal">
      <formula>G76</formula>
    </cfRule>
  </conditionalFormatting>
  <conditionalFormatting sqref="K9">
    <cfRule type="cellIs" dxfId="1729" priority="131" operator="notEqual">
      <formula>G9</formula>
    </cfRule>
    <cfRule type="cellIs" dxfId="1728" priority="132" operator="equal">
      <formula>G9</formula>
    </cfRule>
  </conditionalFormatting>
  <conditionalFormatting sqref="K10">
    <cfRule type="cellIs" dxfId="1727" priority="129" operator="notEqual">
      <formula>G10</formula>
    </cfRule>
    <cfRule type="cellIs" dxfId="1726" priority="130" operator="equal">
      <formula>G10</formula>
    </cfRule>
  </conditionalFormatting>
  <conditionalFormatting sqref="K11">
    <cfRule type="cellIs" dxfId="1725" priority="127" operator="notEqual">
      <formula>G11</formula>
    </cfRule>
    <cfRule type="cellIs" dxfId="1724" priority="128" operator="equal">
      <formula>G11</formula>
    </cfRule>
  </conditionalFormatting>
  <conditionalFormatting sqref="K12">
    <cfRule type="cellIs" dxfId="1723" priority="125" operator="notEqual">
      <formula>G12</formula>
    </cfRule>
    <cfRule type="cellIs" dxfId="1722" priority="126" operator="equal">
      <formula>G12</formula>
    </cfRule>
  </conditionalFormatting>
  <conditionalFormatting sqref="K13">
    <cfRule type="cellIs" dxfId="1721" priority="123" operator="notEqual">
      <formula>G13</formula>
    </cfRule>
    <cfRule type="cellIs" dxfId="1720" priority="124" operator="equal">
      <formula>G13</formula>
    </cfRule>
  </conditionalFormatting>
  <conditionalFormatting sqref="K14">
    <cfRule type="cellIs" dxfId="1719" priority="121" operator="notEqual">
      <formula>G14</formula>
    </cfRule>
    <cfRule type="cellIs" dxfId="1718" priority="122" operator="equal">
      <formula>G14</formula>
    </cfRule>
  </conditionalFormatting>
  <conditionalFormatting sqref="G76">
    <cfRule type="cellIs" dxfId="1717" priority="11" operator="notEqual">
      <formula>$G$77</formula>
    </cfRule>
    <cfRule type="cellIs" dxfId="1716" priority="12" operator="equal">
      <formula>$G$77</formula>
    </cfRule>
  </conditionalFormatting>
  <dataValidations count="2">
    <dataValidation type="list" allowBlank="1" showInputMessage="1" showErrorMessage="1" sqref="H9:H31 H33:H75">
      <formula1>$H$80:$H$82</formula1>
    </dataValidation>
    <dataValidation type="list" allowBlank="1" showInputMessage="1" showErrorMessage="1" sqref="H32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2EB94C5-4816-4696-BC3B-784E5F68883B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5C17ED-94E0-445F-B165-3AE98AFCBC62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7BE2DD-0C7E-4C04-9346-80913A344504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BCF55F-6F8C-4532-A3A7-EBD1AA51DE5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9308928-19E7-4469-9839-7B36A67299C1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671EFE5-1240-4095-8277-1C012F1C27D0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B9BA785-1B9F-48BC-963E-8D40900E897C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5E89AA1-68C9-4239-A4FD-10F310EB9B66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BF65F8F-B946-4FB0-AAAC-CA4148029F3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A2A7C9A9-1C05-4D1B-ACBC-B3336753AA9D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0"/>
  <sheetViews>
    <sheetView zoomScale="60" zoomScaleNormal="60" workbookViewId="0">
      <pane xSplit="6" ySplit="7" topLeftCell="G8" activePane="bottomRight" state="frozen"/>
      <selection activeCell="B1" sqref="B1"/>
      <selection pane="topRight" activeCell="B1" sqref="B1"/>
      <selection pane="bottomLeft" activeCell="B1" sqref="B1"/>
      <selection pane="bottomRight" activeCell="G8" sqref="G8"/>
    </sheetView>
  </sheetViews>
  <sheetFormatPr defaultRowHeight="15" x14ac:dyDescent="0.2"/>
  <cols>
    <col min="1" max="1" width="3" style="32" customWidth="1"/>
    <col min="2" max="2" width="2.85546875" style="32" customWidth="1"/>
    <col min="3" max="3" width="4.85546875" style="32" customWidth="1"/>
    <col min="4" max="5" width="2.85546875" style="32" customWidth="1"/>
    <col min="6" max="6" width="70.7109375" style="32" bestFit="1" customWidth="1"/>
    <col min="7" max="35" width="8.7109375" style="32" customWidth="1"/>
    <col min="36" max="36" width="15.7109375" style="32" customWidth="1"/>
    <col min="37" max="43" width="10.7109375" style="32" hidden="1" customWidth="1"/>
    <col min="44" max="44" width="8.7109375" style="32" bestFit="1" customWidth="1"/>
    <col min="45" max="45" width="12.7109375" style="32" bestFit="1" customWidth="1"/>
    <col min="46" max="46" width="21.140625" style="32" bestFit="1" customWidth="1"/>
    <col min="47" max="47" width="19.85546875" style="32" bestFit="1" customWidth="1"/>
    <col min="48" max="48" width="28.7109375" style="32" bestFit="1" customWidth="1"/>
    <col min="49" max="49" width="32.28515625" style="32" bestFit="1" customWidth="1"/>
    <col min="50" max="50" width="42.85546875" style="32" bestFit="1" customWidth="1"/>
    <col min="51" max="51" width="36.85546875" style="32" bestFit="1" customWidth="1"/>
    <col min="52" max="52" width="22.7109375" style="32" bestFit="1" customWidth="1"/>
    <col min="53" max="53" width="19" style="32" bestFit="1" customWidth="1"/>
    <col min="54" max="54" width="27" style="32" bestFit="1" customWidth="1"/>
    <col min="55" max="55" width="37.140625" style="32" bestFit="1" customWidth="1"/>
    <col min="56" max="56" width="28" style="32" bestFit="1" customWidth="1"/>
    <col min="57" max="58" width="11.140625" style="32" bestFit="1" customWidth="1"/>
    <col min="59" max="59" width="5.85546875" style="32" customWidth="1"/>
    <col min="60" max="60" width="17.7109375" style="32" bestFit="1" customWidth="1"/>
    <col min="61" max="61" width="52.85546875" style="32" bestFit="1" customWidth="1"/>
    <col min="62" max="62" width="21.7109375" style="32" bestFit="1" customWidth="1"/>
    <col min="63" max="63" width="3" style="32" customWidth="1"/>
    <col min="64" max="64" width="16.28515625" style="32" bestFit="1" customWidth="1"/>
    <col min="65" max="65" width="41.140625" style="32" bestFit="1" customWidth="1"/>
    <col min="66" max="66" width="26.7109375" style="32" bestFit="1" customWidth="1"/>
    <col min="67" max="68" width="11.140625" style="32" bestFit="1" customWidth="1"/>
    <col min="69" max="16384" width="9.140625" style="32"/>
  </cols>
  <sheetData>
    <row r="1" spans="1:43" ht="15.75" x14ac:dyDescent="0.25">
      <c r="E1" s="144" t="s">
        <v>174</v>
      </c>
      <c r="F1" s="142"/>
    </row>
    <row r="2" spans="1:43" ht="15.75" x14ac:dyDescent="0.25">
      <c r="E2" s="145" t="s">
        <v>291</v>
      </c>
      <c r="F2" s="143"/>
    </row>
    <row r="3" spans="1:43" ht="15.75" x14ac:dyDescent="0.25">
      <c r="E3" s="142" t="s">
        <v>182</v>
      </c>
      <c r="F3" s="142"/>
    </row>
    <row r="4" spans="1:43" ht="15.75" x14ac:dyDescent="0.25">
      <c r="B4" s="46"/>
      <c r="C4" s="46"/>
    </row>
    <row r="5" spans="1:43" ht="15.75" x14ac:dyDescent="0.25">
      <c r="B5" s="46"/>
      <c r="C5" s="46"/>
      <c r="AD5" s="57" t="s">
        <v>187</v>
      </c>
    </row>
    <row r="6" spans="1:43" ht="15.75" x14ac:dyDescent="0.25">
      <c r="B6" s="33"/>
      <c r="F6" s="50" t="s">
        <v>186</v>
      </c>
      <c r="AK6" s="32" t="s">
        <v>183</v>
      </c>
      <c r="AL6" s="32" t="s">
        <v>183</v>
      </c>
      <c r="AM6" s="32" t="s">
        <v>183</v>
      </c>
      <c r="AN6" s="32" t="s">
        <v>184</v>
      </c>
      <c r="AO6" s="32" t="s">
        <v>185</v>
      </c>
      <c r="AP6" s="32" t="s">
        <v>185</v>
      </c>
      <c r="AQ6" s="32" t="s">
        <v>185</v>
      </c>
    </row>
    <row r="7" spans="1:43" x14ac:dyDescent="0.2">
      <c r="F7" s="35" t="s">
        <v>175</v>
      </c>
      <c r="G7" s="52" t="s">
        <v>196</v>
      </c>
      <c r="H7" s="52" t="s">
        <v>148</v>
      </c>
      <c r="I7" s="52" t="s">
        <v>149</v>
      </c>
      <c r="J7" s="52" t="s">
        <v>150</v>
      </c>
      <c r="K7" s="52" t="s">
        <v>151</v>
      </c>
      <c r="L7" s="52" t="s">
        <v>207</v>
      </c>
      <c r="M7" s="52" t="s">
        <v>152</v>
      </c>
      <c r="N7" s="52" t="s">
        <v>153</v>
      </c>
      <c r="O7" s="52" t="s">
        <v>154</v>
      </c>
      <c r="P7" s="52" t="s">
        <v>155</v>
      </c>
      <c r="Q7" s="52" t="s">
        <v>156</v>
      </c>
      <c r="R7" s="52" t="s">
        <v>157</v>
      </c>
      <c r="S7" s="52" t="s">
        <v>158</v>
      </c>
      <c r="T7" s="52" t="s">
        <v>159</v>
      </c>
      <c r="U7" s="52" t="s">
        <v>160</v>
      </c>
      <c r="V7" s="52" t="s">
        <v>161</v>
      </c>
      <c r="W7" s="52" t="s">
        <v>162</v>
      </c>
      <c r="X7" s="52" t="s">
        <v>163</v>
      </c>
      <c r="Y7" s="52" t="s">
        <v>208</v>
      </c>
      <c r="Z7" s="52" t="s">
        <v>164</v>
      </c>
      <c r="AA7" s="52" t="s">
        <v>165</v>
      </c>
      <c r="AB7" s="52" t="s">
        <v>166</v>
      </c>
      <c r="AC7" s="52" t="s">
        <v>167</v>
      </c>
      <c r="AD7" s="52" t="s">
        <v>168</v>
      </c>
      <c r="AE7" s="52" t="s">
        <v>169</v>
      </c>
      <c r="AF7" s="52" t="s">
        <v>170</v>
      </c>
      <c r="AG7" s="52" t="s">
        <v>171</v>
      </c>
      <c r="AH7" s="52" t="s">
        <v>172</v>
      </c>
      <c r="AI7" s="53" t="s">
        <v>188</v>
      </c>
      <c r="AK7" s="32" t="s">
        <v>15</v>
      </c>
      <c r="AL7" s="32" t="s">
        <v>24</v>
      </c>
      <c r="AM7" s="32" t="s">
        <v>59</v>
      </c>
      <c r="AO7" s="32" t="s">
        <v>15</v>
      </c>
      <c r="AP7" s="32" t="s">
        <v>24</v>
      </c>
      <c r="AQ7" s="32" t="s">
        <v>59</v>
      </c>
    </row>
    <row r="8" spans="1:43" ht="15.75" x14ac:dyDescent="0.25">
      <c r="A8" s="9" t="s">
        <v>9</v>
      </c>
      <c r="B8" s="10"/>
      <c r="C8" s="11"/>
      <c r="D8" s="12" t="s">
        <v>10</v>
      </c>
      <c r="E8" s="11"/>
      <c r="F8" s="1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49"/>
    </row>
    <row r="9" spans="1:43" ht="15.75" x14ac:dyDescent="0.25">
      <c r="A9" s="9"/>
      <c r="B9" s="10" t="s">
        <v>11</v>
      </c>
      <c r="C9" s="11"/>
      <c r="D9" s="14"/>
      <c r="E9" s="10" t="s">
        <v>12</v>
      </c>
      <c r="F9" s="1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49"/>
    </row>
    <row r="10" spans="1:43" ht="15.75" x14ac:dyDescent="0.25">
      <c r="A10" s="9"/>
      <c r="B10" s="10"/>
      <c r="C10" s="11" t="s">
        <v>13</v>
      </c>
      <c r="D10" s="14"/>
      <c r="E10" s="11"/>
      <c r="F10" s="10" t="s">
        <v>14</v>
      </c>
      <c r="G10" s="51" t="s">
        <v>15</v>
      </c>
      <c r="H10" s="51" t="s">
        <v>357</v>
      </c>
      <c r="I10" s="51" t="s">
        <v>357</v>
      </c>
      <c r="J10" s="51" t="s">
        <v>357</v>
      </c>
      <c r="K10" s="51" t="s">
        <v>357</v>
      </c>
      <c r="L10" s="51" t="s">
        <v>357</v>
      </c>
      <c r="M10" s="51" t="s">
        <v>357</v>
      </c>
      <c r="N10" s="51" t="s">
        <v>357</v>
      </c>
      <c r="O10" s="51" t="s">
        <v>59</v>
      </c>
      <c r="P10" s="51" t="s">
        <v>357</v>
      </c>
      <c r="Q10" s="51" t="s">
        <v>357</v>
      </c>
      <c r="R10" s="51" t="s">
        <v>357</v>
      </c>
      <c r="S10" s="51" t="s">
        <v>24</v>
      </c>
      <c r="T10" s="51" t="s">
        <v>357</v>
      </c>
      <c r="U10" s="51" t="s">
        <v>357</v>
      </c>
      <c r="V10" s="51" t="s">
        <v>357</v>
      </c>
      <c r="W10" s="51" t="s">
        <v>357</v>
      </c>
      <c r="X10" s="51" t="s">
        <v>357</v>
      </c>
      <c r="Y10" s="51" t="s">
        <v>357</v>
      </c>
      <c r="Z10" s="51" t="s">
        <v>357</v>
      </c>
      <c r="AA10" s="51" t="s">
        <v>357</v>
      </c>
      <c r="AB10" s="51" t="s">
        <v>357</v>
      </c>
      <c r="AC10" s="51" t="s">
        <v>357</v>
      </c>
      <c r="AD10" s="51" t="s">
        <v>357</v>
      </c>
      <c r="AE10" s="51" t="s">
        <v>357</v>
      </c>
      <c r="AF10" s="51" t="s">
        <v>357</v>
      </c>
      <c r="AG10" s="51" t="s">
        <v>357</v>
      </c>
      <c r="AH10" s="51" t="s">
        <v>357</v>
      </c>
      <c r="AI10" s="49" t="s">
        <v>15</v>
      </c>
      <c r="AK10" s="32">
        <f>COUNTIF(G10:AH10,"Yes")</f>
        <v>1</v>
      </c>
      <c r="AL10" s="32">
        <f>COUNTIF(G10:AH10,"No")</f>
        <v>1</v>
      </c>
      <c r="AM10" s="32">
        <f>COUNTIF(G10:AH10,"Partial")</f>
        <v>1</v>
      </c>
      <c r="AN10" s="32">
        <f>SUM(AK10:AM10)</f>
        <v>3</v>
      </c>
      <c r="AO10" s="56">
        <f>IFERROR(AK10/$AN10,0)</f>
        <v>0.33333333333333331</v>
      </c>
      <c r="AP10" s="58">
        <f t="shared" ref="AP10:AQ10" si="0">IFERROR(AL10/$AN10,0)</f>
        <v>0.33333333333333331</v>
      </c>
      <c r="AQ10" s="58">
        <f t="shared" si="0"/>
        <v>0.33333333333333331</v>
      </c>
    </row>
    <row r="11" spans="1:43" ht="15.75" x14ac:dyDescent="0.25">
      <c r="A11" s="9"/>
      <c r="B11" s="10"/>
      <c r="C11" s="11" t="s">
        <v>16</v>
      </c>
      <c r="D11" s="14"/>
      <c r="E11" s="11"/>
      <c r="F11" s="10" t="s">
        <v>17</v>
      </c>
      <c r="G11" s="51" t="s">
        <v>357</v>
      </c>
      <c r="H11" s="51" t="s">
        <v>24</v>
      </c>
      <c r="I11" s="51" t="s">
        <v>15</v>
      </c>
      <c r="J11" s="51" t="s">
        <v>15</v>
      </c>
      <c r="K11" s="51" t="s">
        <v>15</v>
      </c>
      <c r="L11" s="51" t="s">
        <v>15</v>
      </c>
      <c r="M11" s="51" t="s">
        <v>15</v>
      </c>
      <c r="N11" s="51" t="s">
        <v>15</v>
      </c>
      <c r="O11" s="51" t="s">
        <v>15</v>
      </c>
      <c r="P11" s="51" t="s">
        <v>15</v>
      </c>
      <c r="Q11" s="51" t="s">
        <v>357</v>
      </c>
      <c r="R11" s="51" t="s">
        <v>15</v>
      </c>
      <c r="S11" s="51" t="s">
        <v>15</v>
      </c>
      <c r="T11" s="51" t="s">
        <v>15</v>
      </c>
      <c r="U11" s="51" t="s">
        <v>15</v>
      </c>
      <c r="V11" s="51" t="s">
        <v>15</v>
      </c>
      <c r="W11" s="51" t="s">
        <v>15</v>
      </c>
      <c r="X11" s="51" t="s">
        <v>15</v>
      </c>
      <c r="Y11" s="51" t="s">
        <v>15</v>
      </c>
      <c r="Z11" s="51" t="s">
        <v>260</v>
      </c>
      <c r="AA11" s="51" t="s">
        <v>15</v>
      </c>
      <c r="AB11" s="51" t="s">
        <v>15</v>
      </c>
      <c r="AC11" s="51" t="s">
        <v>15</v>
      </c>
      <c r="AD11" s="51" t="s">
        <v>15</v>
      </c>
      <c r="AE11" s="51" t="s">
        <v>15</v>
      </c>
      <c r="AF11" s="51" t="s">
        <v>15</v>
      </c>
      <c r="AG11" s="51" t="s">
        <v>59</v>
      </c>
      <c r="AH11" s="51" t="s">
        <v>15</v>
      </c>
      <c r="AI11" s="49" t="s">
        <v>15</v>
      </c>
      <c r="AK11" s="32">
        <f t="shared" ref="AK11:AK74" si="1">COUNTIF(G11:AH11,"Yes")</f>
        <v>24</v>
      </c>
      <c r="AL11" s="32">
        <f t="shared" ref="AL11:AL74" si="2">COUNTIF(G11:AH11,"No")</f>
        <v>1</v>
      </c>
      <c r="AM11" s="32">
        <f t="shared" ref="AM11:AM74" si="3">COUNTIF(G11:AH11,"Partial")</f>
        <v>1</v>
      </c>
      <c r="AN11" s="32">
        <f t="shared" ref="AN11:AN74" si="4">SUM(AK11:AM11)</f>
        <v>26</v>
      </c>
      <c r="AO11" s="56">
        <f t="shared" ref="AO11:AO74" si="5">IFERROR(AK11/$AN11,0)</f>
        <v>0.92307692307692313</v>
      </c>
      <c r="AP11" s="58">
        <f t="shared" ref="AP11:AP74" si="6">IFERROR(AL11/$AN11,0)</f>
        <v>3.8461538461538464E-2</v>
      </c>
      <c r="AQ11" s="58">
        <f t="shared" ref="AQ11:AQ74" si="7">IFERROR(AM11/$AN11,0)</f>
        <v>3.8461538461538464E-2</v>
      </c>
    </row>
    <row r="12" spans="1:43" ht="15.75" x14ac:dyDescent="0.25">
      <c r="A12" s="9"/>
      <c r="B12" s="10"/>
      <c r="C12" s="11" t="s">
        <v>18</v>
      </c>
      <c r="D12" s="14"/>
      <c r="E12" s="11"/>
      <c r="F12" s="10" t="s">
        <v>19</v>
      </c>
      <c r="G12" s="51" t="s">
        <v>15</v>
      </c>
      <c r="H12" s="51" t="s">
        <v>59</v>
      </c>
      <c r="I12" s="51" t="s">
        <v>15</v>
      </c>
      <c r="J12" s="51" t="s">
        <v>15</v>
      </c>
      <c r="K12" s="51" t="s">
        <v>15</v>
      </c>
      <c r="L12" s="51" t="s">
        <v>15</v>
      </c>
      <c r="M12" s="51" t="s">
        <v>15</v>
      </c>
      <c r="N12" s="51" t="s">
        <v>59</v>
      </c>
      <c r="O12" s="51" t="s">
        <v>15</v>
      </c>
      <c r="P12" s="51" t="s">
        <v>24</v>
      </c>
      <c r="Q12" s="51" t="s">
        <v>357</v>
      </c>
      <c r="R12" s="51" t="s">
        <v>15</v>
      </c>
      <c r="S12" s="51" t="s">
        <v>15</v>
      </c>
      <c r="T12" s="51" t="s">
        <v>59</v>
      </c>
      <c r="U12" s="51" t="s">
        <v>15</v>
      </c>
      <c r="V12" s="51" t="s">
        <v>15</v>
      </c>
      <c r="W12" s="51" t="s">
        <v>15</v>
      </c>
      <c r="X12" s="51" t="s">
        <v>15</v>
      </c>
      <c r="Y12" s="51" t="s">
        <v>15</v>
      </c>
      <c r="Z12" s="51" t="s">
        <v>260</v>
      </c>
      <c r="AA12" s="51" t="s">
        <v>15</v>
      </c>
      <c r="AB12" s="51" t="s">
        <v>15</v>
      </c>
      <c r="AC12" s="51" t="s">
        <v>15</v>
      </c>
      <c r="AD12" s="51" t="s">
        <v>15</v>
      </c>
      <c r="AE12" s="51" t="s">
        <v>15</v>
      </c>
      <c r="AF12" s="51" t="s">
        <v>15</v>
      </c>
      <c r="AG12" s="51" t="s">
        <v>15</v>
      </c>
      <c r="AH12" s="51" t="s">
        <v>15</v>
      </c>
      <c r="AI12" s="49" t="s">
        <v>15</v>
      </c>
      <c r="AK12" s="32">
        <f t="shared" si="1"/>
        <v>23</v>
      </c>
      <c r="AL12" s="32">
        <f t="shared" si="2"/>
        <v>1</v>
      </c>
      <c r="AM12" s="32">
        <f t="shared" si="3"/>
        <v>3</v>
      </c>
      <c r="AN12" s="32">
        <f t="shared" si="4"/>
        <v>27</v>
      </c>
      <c r="AO12" s="56">
        <f t="shared" si="5"/>
        <v>0.85185185185185186</v>
      </c>
      <c r="AP12" s="58">
        <f t="shared" si="6"/>
        <v>3.7037037037037035E-2</v>
      </c>
      <c r="AQ12" s="58">
        <f t="shared" si="7"/>
        <v>0.1111111111111111</v>
      </c>
    </row>
    <row r="13" spans="1:43" ht="15.75" x14ac:dyDescent="0.25">
      <c r="A13" s="9"/>
      <c r="B13" s="10"/>
      <c r="C13" s="11" t="s">
        <v>20</v>
      </c>
      <c r="D13" s="14"/>
      <c r="E13" s="11"/>
      <c r="F13" s="10" t="s">
        <v>21</v>
      </c>
      <c r="G13" s="51" t="s">
        <v>357</v>
      </c>
      <c r="H13" s="51" t="s">
        <v>59</v>
      </c>
      <c r="I13" s="51" t="s">
        <v>357</v>
      </c>
      <c r="J13" s="51" t="s">
        <v>357</v>
      </c>
      <c r="K13" s="51" t="s">
        <v>15</v>
      </c>
      <c r="L13" s="51" t="s">
        <v>24</v>
      </c>
      <c r="M13" s="51" t="s">
        <v>357</v>
      </c>
      <c r="N13" s="51" t="s">
        <v>357</v>
      </c>
      <c r="O13" s="51" t="s">
        <v>357</v>
      </c>
      <c r="P13" s="51" t="s">
        <v>357</v>
      </c>
      <c r="Q13" s="51" t="s">
        <v>357</v>
      </c>
      <c r="R13" s="51" t="s">
        <v>357</v>
      </c>
      <c r="S13" s="51" t="s">
        <v>357</v>
      </c>
      <c r="T13" s="51" t="s">
        <v>357</v>
      </c>
      <c r="U13" s="51" t="s">
        <v>357</v>
      </c>
      <c r="V13" s="51" t="s">
        <v>15</v>
      </c>
      <c r="W13" s="51" t="s">
        <v>357</v>
      </c>
      <c r="X13" s="51" t="s">
        <v>357</v>
      </c>
      <c r="Y13" s="51" t="s">
        <v>357</v>
      </c>
      <c r="Z13" s="51" t="s">
        <v>260</v>
      </c>
      <c r="AA13" s="51" t="s">
        <v>357</v>
      </c>
      <c r="AB13" s="51" t="s">
        <v>357</v>
      </c>
      <c r="AC13" s="51" t="s">
        <v>15</v>
      </c>
      <c r="AD13" s="51" t="s">
        <v>357</v>
      </c>
      <c r="AE13" s="51" t="s">
        <v>15</v>
      </c>
      <c r="AF13" s="51" t="s">
        <v>357</v>
      </c>
      <c r="AG13" s="51" t="s">
        <v>357</v>
      </c>
      <c r="AH13" s="51" t="s">
        <v>357</v>
      </c>
      <c r="AI13" s="49" t="s">
        <v>15</v>
      </c>
      <c r="AK13" s="32">
        <f t="shared" si="1"/>
        <v>5</v>
      </c>
      <c r="AL13" s="32">
        <f t="shared" si="2"/>
        <v>1</v>
      </c>
      <c r="AM13" s="32">
        <f t="shared" si="3"/>
        <v>1</v>
      </c>
      <c r="AN13" s="32">
        <f t="shared" si="4"/>
        <v>7</v>
      </c>
      <c r="AO13" s="56">
        <f t="shared" si="5"/>
        <v>0.7142857142857143</v>
      </c>
      <c r="AP13" s="58">
        <f t="shared" si="6"/>
        <v>0.14285714285714285</v>
      </c>
      <c r="AQ13" s="58">
        <f t="shared" si="7"/>
        <v>0.14285714285714285</v>
      </c>
    </row>
    <row r="14" spans="1:43" ht="15.75" x14ac:dyDescent="0.25">
      <c r="A14" s="9"/>
      <c r="B14" s="10"/>
      <c r="C14" s="11" t="s">
        <v>22</v>
      </c>
      <c r="D14" s="14"/>
      <c r="E14" s="11"/>
      <c r="F14" s="10" t="s">
        <v>23</v>
      </c>
      <c r="G14" s="51" t="s">
        <v>357</v>
      </c>
      <c r="H14" s="51" t="s">
        <v>59</v>
      </c>
      <c r="I14" s="51" t="s">
        <v>15</v>
      </c>
      <c r="J14" s="51" t="s">
        <v>357</v>
      </c>
      <c r="K14" s="51" t="s">
        <v>15</v>
      </c>
      <c r="L14" s="51" t="s">
        <v>15</v>
      </c>
      <c r="M14" s="51" t="s">
        <v>15</v>
      </c>
      <c r="N14" s="51" t="s">
        <v>357</v>
      </c>
      <c r="O14" s="51" t="s">
        <v>15</v>
      </c>
      <c r="P14" s="51" t="s">
        <v>15</v>
      </c>
      <c r="Q14" s="51" t="s">
        <v>357</v>
      </c>
      <c r="R14" s="51" t="s">
        <v>59</v>
      </c>
      <c r="S14" s="51" t="s">
        <v>59</v>
      </c>
      <c r="T14" s="51" t="s">
        <v>59</v>
      </c>
      <c r="U14" s="51" t="s">
        <v>59</v>
      </c>
      <c r="V14" s="51" t="s">
        <v>357</v>
      </c>
      <c r="W14" s="51" t="s">
        <v>15</v>
      </c>
      <c r="X14" s="51" t="s">
        <v>15</v>
      </c>
      <c r="Y14" s="51" t="s">
        <v>357</v>
      </c>
      <c r="Z14" s="51" t="s">
        <v>260</v>
      </c>
      <c r="AA14" s="51" t="s">
        <v>357</v>
      </c>
      <c r="AB14" s="51" t="s">
        <v>15</v>
      </c>
      <c r="AC14" s="51" t="s">
        <v>15</v>
      </c>
      <c r="AD14" s="51" t="s">
        <v>59</v>
      </c>
      <c r="AE14" s="51" t="s">
        <v>15</v>
      </c>
      <c r="AF14" s="51" t="s">
        <v>15</v>
      </c>
      <c r="AG14" s="51" t="s">
        <v>59</v>
      </c>
      <c r="AH14" s="51" t="s">
        <v>15</v>
      </c>
      <c r="AI14" s="49" t="s">
        <v>15</v>
      </c>
      <c r="AK14" s="32">
        <f t="shared" si="1"/>
        <v>14</v>
      </c>
      <c r="AL14" s="32">
        <f t="shared" si="2"/>
        <v>0</v>
      </c>
      <c r="AM14" s="32">
        <f t="shared" si="3"/>
        <v>7</v>
      </c>
      <c r="AN14" s="32">
        <f t="shared" si="4"/>
        <v>21</v>
      </c>
      <c r="AO14" s="56">
        <f t="shared" si="5"/>
        <v>0.66666666666666663</v>
      </c>
      <c r="AP14" s="58">
        <f t="shared" si="6"/>
        <v>0</v>
      </c>
      <c r="AQ14" s="58">
        <f t="shared" si="7"/>
        <v>0.33333333333333331</v>
      </c>
    </row>
    <row r="15" spans="1:43" ht="15.75" x14ac:dyDescent="0.25">
      <c r="A15" s="9"/>
      <c r="B15" s="10"/>
      <c r="C15" s="11" t="s">
        <v>25</v>
      </c>
      <c r="D15" s="14"/>
      <c r="E15" s="11"/>
      <c r="F15" s="10" t="s">
        <v>26</v>
      </c>
      <c r="G15" s="51" t="s">
        <v>59</v>
      </c>
      <c r="H15" s="51" t="s">
        <v>59</v>
      </c>
      <c r="I15" s="51" t="s">
        <v>24</v>
      </c>
      <c r="J15" s="51" t="s">
        <v>357</v>
      </c>
      <c r="K15" s="51" t="s">
        <v>357</v>
      </c>
      <c r="L15" s="51" t="s">
        <v>357</v>
      </c>
      <c r="M15" s="51" t="s">
        <v>24</v>
      </c>
      <c r="N15" s="51" t="s">
        <v>357</v>
      </c>
      <c r="O15" s="51" t="s">
        <v>357</v>
      </c>
      <c r="P15" s="51" t="s">
        <v>24</v>
      </c>
      <c r="Q15" s="51" t="s">
        <v>357</v>
      </c>
      <c r="R15" s="51" t="s">
        <v>357</v>
      </c>
      <c r="S15" s="51" t="s">
        <v>24</v>
      </c>
      <c r="T15" s="51" t="s">
        <v>59</v>
      </c>
      <c r="U15" s="51" t="s">
        <v>24</v>
      </c>
      <c r="V15" s="51" t="s">
        <v>357</v>
      </c>
      <c r="W15" s="51" t="s">
        <v>357</v>
      </c>
      <c r="X15" s="51" t="s">
        <v>357</v>
      </c>
      <c r="Y15" s="51" t="s">
        <v>24</v>
      </c>
      <c r="Z15" s="51" t="s">
        <v>357</v>
      </c>
      <c r="AA15" s="51" t="s">
        <v>357</v>
      </c>
      <c r="AB15" s="51" t="s">
        <v>24</v>
      </c>
      <c r="AC15" s="51" t="s">
        <v>357</v>
      </c>
      <c r="AD15" s="51" t="s">
        <v>24</v>
      </c>
      <c r="AE15" s="51" t="s">
        <v>357</v>
      </c>
      <c r="AF15" s="51" t="s">
        <v>357</v>
      </c>
      <c r="AG15" s="51" t="s">
        <v>357</v>
      </c>
      <c r="AH15" s="51" t="s">
        <v>24</v>
      </c>
      <c r="AI15" s="49" t="s">
        <v>24</v>
      </c>
      <c r="AK15" s="32">
        <f t="shared" si="1"/>
        <v>0</v>
      </c>
      <c r="AL15" s="32">
        <f t="shared" si="2"/>
        <v>9</v>
      </c>
      <c r="AM15" s="32">
        <f t="shared" si="3"/>
        <v>3</v>
      </c>
      <c r="AN15" s="32">
        <f t="shared" si="4"/>
        <v>12</v>
      </c>
      <c r="AO15" s="58">
        <f t="shared" si="5"/>
        <v>0</v>
      </c>
      <c r="AP15" s="56">
        <f t="shared" si="6"/>
        <v>0.75</v>
      </c>
      <c r="AQ15" s="58">
        <f t="shared" si="7"/>
        <v>0.25</v>
      </c>
    </row>
    <row r="16" spans="1:43" ht="15.75" x14ac:dyDescent="0.25">
      <c r="A16" s="9"/>
      <c r="B16" s="10"/>
      <c r="C16" s="11" t="s">
        <v>27</v>
      </c>
      <c r="D16" s="14"/>
      <c r="E16" s="11"/>
      <c r="F16" s="10" t="s">
        <v>28</v>
      </c>
      <c r="G16" s="51" t="s">
        <v>357</v>
      </c>
      <c r="H16" s="51" t="s">
        <v>357</v>
      </c>
      <c r="I16" s="51" t="s">
        <v>357</v>
      </c>
      <c r="J16" s="51" t="s">
        <v>357</v>
      </c>
      <c r="K16" s="51" t="s">
        <v>15</v>
      </c>
      <c r="L16" s="51" t="s">
        <v>357</v>
      </c>
      <c r="M16" s="51" t="s">
        <v>357</v>
      </c>
      <c r="N16" s="51" t="s">
        <v>357</v>
      </c>
      <c r="O16" s="51" t="s">
        <v>357</v>
      </c>
      <c r="P16" s="51" t="s">
        <v>15</v>
      </c>
      <c r="Q16" s="51" t="s">
        <v>357</v>
      </c>
      <c r="R16" s="51" t="s">
        <v>357</v>
      </c>
      <c r="S16" s="51" t="s">
        <v>357</v>
      </c>
      <c r="T16" s="51" t="s">
        <v>59</v>
      </c>
      <c r="U16" s="51" t="s">
        <v>15</v>
      </c>
      <c r="V16" s="51" t="s">
        <v>357</v>
      </c>
      <c r="W16" s="51" t="s">
        <v>24</v>
      </c>
      <c r="X16" s="51" t="s">
        <v>357</v>
      </c>
      <c r="Y16" s="51" t="s">
        <v>357</v>
      </c>
      <c r="Z16" s="51" t="s">
        <v>260</v>
      </c>
      <c r="AA16" s="51" t="s">
        <v>15</v>
      </c>
      <c r="AB16" s="51" t="s">
        <v>357</v>
      </c>
      <c r="AC16" s="51" t="s">
        <v>357</v>
      </c>
      <c r="AD16" s="51" t="s">
        <v>24</v>
      </c>
      <c r="AE16" s="51" t="s">
        <v>15</v>
      </c>
      <c r="AF16" s="51" t="s">
        <v>357</v>
      </c>
      <c r="AG16" s="51" t="s">
        <v>357</v>
      </c>
      <c r="AH16" s="51" t="s">
        <v>357</v>
      </c>
      <c r="AI16" s="49" t="s">
        <v>15</v>
      </c>
      <c r="AK16" s="32">
        <f t="shared" si="1"/>
        <v>6</v>
      </c>
      <c r="AL16" s="32">
        <f t="shared" si="2"/>
        <v>2</v>
      </c>
      <c r="AM16" s="32">
        <f t="shared" si="3"/>
        <v>1</v>
      </c>
      <c r="AN16" s="32">
        <f t="shared" si="4"/>
        <v>9</v>
      </c>
      <c r="AO16" s="56">
        <f t="shared" si="5"/>
        <v>0.66666666666666663</v>
      </c>
      <c r="AP16" s="58">
        <f t="shared" si="6"/>
        <v>0.22222222222222221</v>
      </c>
      <c r="AQ16" s="58">
        <f t="shared" si="7"/>
        <v>0.1111111111111111</v>
      </c>
    </row>
    <row r="17" spans="1:43" ht="15.75" x14ac:dyDescent="0.25">
      <c r="A17" s="9"/>
      <c r="B17" s="10"/>
      <c r="C17" s="11" t="s">
        <v>29</v>
      </c>
      <c r="D17" s="14"/>
      <c r="E17" s="11"/>
      <c r="F17" s="10" t="s">
        <v>30</v>
      </c>
      <c r="G17" s="51" t="s">
        <v>357</v>
      </c>
      <c r="H17" s="51" t="s">
        <v>357</v>
      </c>
      <c r="I17" s="51" t="s">
        <v>357</v>
      </c>
      <c r="J17" s="51" t="s">
        <v>357</v>
      </c>
      <c r="K17" s="51" t="s">
        <v>357</v>
      </c>
      <c r="L17" s="51" t="s">
        <v>357</v>
      </c>
      <c r="M17" s="51" t="s">
        <v>357</v>
      </c>
      <c r="N17" s="51" t="s">
        <v>357</v>
      </c>
      <c r="O17" s="51" t="s">
        <v>357</v>
      </c>
      <c r="P17" s="51" t="s">
        <v>357</v>
      </c>
      <c r="Q17" s="51" t="s">
        <v>357</v>
      </c>
      <c r="R17" s="51" t="s">
        <v>357</v>
      </c>
      <c r="S17" s="51" t="s">
        <v>357</v>
      </c>
      <c r="T17" s="51" t="s">
        <v>15</v>
      </c>
      <c r="U17" s="51" t="s">
        <v>357</v>
      </c>
      <c r="V17" s="51" t="s">
        <v>357</v>
      </c>
      <c r="W17" s="51" t="s">
        <v>357</v>
      </c>
      <c r="X17" s="51" t="s">
        <v>357</v>
      </c>
      <c r="Y17" s="51" t="s">
        <v>357</v>
      </c>
      <c r="Z17" s="51" t="s">
        <v>357</v>
      </c>
      <c r="AA17" s="51" t="s">
        <v>357</v>
      </c>
      <c r="AB17" s="51" t="s">
        <v>357</v>
      </c>
      <c r="AC17" s="51" t="s">
        <v>357</v>
      </c>
      <c r="AD17" s="51" t="s">
        <v>357</v>
      </c>
      <c r="AE17" s="51" t="s">
        <v>357</v>
      </c>
      <c r="AF17" s="51" t="s">
        <v>357</v>
      </c>
      <c r="AG17" s="51" t="s">
        <v>357</v>
      </c>
      <c r="AH17" s="51" t="s">
        <v>15</v>
      </c>
      <c r="AI17" s="49" t="s">
        <v>15</v>
      </c>
      <c r="AK17" s="32">
        <f t="shared" si="1"/>
        <v>2</v>
      </c>
      <c r="AL17" s="32">
        <f t="shared" si="2"/>
        <v>0</v>
      </c>
      <c r="AM17" s="32">
        <f t="shared" si="3"/>
        <v>0</v>
      </c>
      <c r="AN17" s="32">
        <f t="shared" si="4"/>
        <v>2</v>
      </c>
      <c r="AO17" s="56">
        <f t="shared" si="5"/>
        <v>1</v>
      </c>
      <c r="AP17" s="58">
        <f t="shared" si="6"/>
        <v>0</v>
      </c>
      <c r="AQ17" s="58">
        <f t="shared" si="7"/>
        <v>0</v>
      </c>
    </row>
    <row r="18" spans="1:43" ht="15.75" x14ac:dyDescent="0.25">
      <c r="A18" s="9"/>
      <c r="B18" s="10"/>
      <c r="C18" s="11" t="s">
        <v>31</v>
      </c>
      <c r="D18" s="14"/>
      <c r="E18" s="11"/>
      <c r="F18" s="10" t="s">
        <v>32</v>
      </c>
      <c r="G18" s="51" t="s">
        <v>357</v>
      </c>
      <c r="H18" s="51" t="s">
        <v>357</v>
      </c>
      <c r="I18" s="51" t="s">
        <v>357</v>
      </c>
      <c r="J18" s="51" t="s">
        <v>15</v>
      </c>
      <c r="K18" s="51" t="s">
        <v>24</v>
      </c>
      <c r="L18" s="51" t="s">
        <v>357</v>
      </c>
      <c r="M18" s="51" t="s">
        <v>357</v>
      </c>
      <c r="N18" s="51" t="s">
        <v>357</v>
      </c>
      <c r="O18" s="51" t="s">
        <v>24</v>
      </c>
      <c r="P18" s="51" t="s">
        <v>357</v>
      </c>
      <c r="Q18" s="51" t="s">
        <v>357</v>
      </c>
      <c r="R18" s="51" t="s">
        <v>357</v>
      </c>
      <c r="S18" s="51" t="s">
        <v>357</v>
      </c>
      <c r="T18" s="51" t="s">
        <v>24</v>
      </c>
      <c r="U18" s="51" t="s">
        <v>15</v>
      </c>
      <c r="V18" s="51" t="s">
        <v>357</v>
      </c>
      <c r="W18" s="51" t="s">
        <v>357</v>
      </c>
      <c r="X18" s="51" t="s">
        <v>357</v>
      </c>
      <c r="Y18" s="51" t="s">
        <v>357</v>
      </c>
      <c r="Z18" s="51" t="s">
        <v>357</v>
      </c>
      <c r="AA18" s="51" t="s">
        <v>357</v>
      </c>
      <c r="AB18" s="51" t="s">
        <v>357</v>
      </c>
      <c r="AC18" s="51" t="s">
        <v>357</v>
      </c>
      <c r="AD18" s="51" t="s">
        <v>357</v>
      </c>
      <c r="AE18" s="51" t="s">
        <v>24</v>
      </c>
      <c r="AF18" s="51" t="s">
        <v>357</v>
      </c>
      <c r="AG18" s="51" t="s">
        <v>357</v>
      </c>
      <c r="AH18" s="51" t="s">
        <v>357</v>
      </c>
      <c r="AI18" s="49" t="s">
        <v>24</v>
      </c>
      <c r="AK18" s="32">
        <f t="shared" si="1"/>
        <v>2</v>
      </c>
      <c r="AL18" s="32">
        <f t="shared" si="2"/>
        <v>4</v>
      </c>
      <c r="AM18" s="32">
        <f t="shared" si="3"/>
        <v>0</v>
      </c>
      <c r="AN18" s="32">
        <f t="shared" si="4"/>
        <v>6</v>
      </c>
      <c r="AO18" s="58">
        <f t="shared" si="5"/>
        <v>0.33333333333333331</v>
      </c>
      <c r="AP18" s="56">
        <f t="shared" si="6"/>
        <v>0.66666666666666663</v>
      </c>
      <c r="AQ18" s="58">
        <f t="shared" si="7"/>
        <v>0</v>
      </c>
    </row>
    <row r="19" spans="1:43" ht="15.75" x14ac:dyDescent="0.25">
      <c r="A19" s="9"/>
      <c r="B19" s="10"/>
      <c r="C19" s="11" t="s">
        <v>33</v>
      </c>
      <c r="D19" s="14"/>
      <c r="E19" s="11"/>
      <c r="F19" s="10" t="s">
        <v>34</v>
      </c>
      <c r="G19" s="51" t="s">
        <v>24</v>
      </c>
      <c r="H19" s="51" t="s">
        <v>59</v>
      </c>
      <c r="I19" s="51" t="s">
        <v>24</v>
      </c>
      <c r="J19" s="51" t="s">
        <v>357</v>
      </c>
      <c r="K19" s="51" t="s">
        <v>24</v>
      </c>
      <c r="L19" s="51" t="s">
        <v>24</v>
      </c>
      <c r="M19" s="51" t="s">
        <v>24</v>
      </c>
      <c r="N19" s="51" t="s">
        <v>15</v>
      </c>
      <c r="O19" s="51" t="s">
        <v>357</v>
      </c>
      <c r="P19" s="51" t="s">
        <v>15</v>
      </c>
      <c r="Q19" s="51" t="s">
        <v>357</v>
      </c>
      <c r="R19" s="51" t="s">
        <v>59</v>
      </c>
      <c r="S19" s="51" t="s">
        <v>357</v>
      </c>
      <c r="T19" s="51" t="s">
        <v>24</v>
      </c>
      <c r="U19" s="51" t="s">
        <v>24</v>
      </c>
      <c r="V19" s="51" t="s">
        <v>24</v>
      </c>
      <c r="W19" s="51" t="s">
        <v>15</v>
      </c>
      <c r="X19" s="51" t="s">
        <v>24</v>
      </c>
      <c r="Y19" s="51" t="s">
        <v>24</v>
      </c>
      <c r="Z19" s="51" t="s">
        <v>260</v>
      </c>
      <c r="AA19" s="51" t="s">
        <v>24</v>
      </c>
      <c r="AB19" s="51" t="s">
        <v>24</v>
      </c>
      <c r="AC19" s="51" t="s">
        <v>24</v>
      </c>
      <c r="AD19" s="51" t="s">
        <v>24</v>
      </c>
      <c r="AE19" s="51" t="s">
        <v>24</v>
      </c>
      <c r="AF19" s="51" t="s">
        <v>24</v>
      </c>
      <c r="AG19" s="51" t="s">
        <v>24</v>
      </c>
      <c r="AH19" s="51" t="s">
        <v>24</v>
      </c>
      <c r="AI19" s="49" t="s">
        <v>24</v>
      </c>
      <c r="AK19" s="32">
        <f t="shared" si="1"/>
        <v>4</v>
      </c>
      <c r="AL19" s="32">
        <f t="shared" si="2"/>
        <v>18</v>
      </c>
      <c r="AM19" s="32">
        <f t="shared" si="3"/>
        <v>2</v>
      </c>
      <c r="AN19" s="32">
        <f t="shared" si="4"/>
        <v>24</v>
      </c>
      <c r="AO19" s="58">
        <f t="shared" si="5"/>
        <v>0.16666666666666666</v>
      </c>
      <c r="AP19" s="56">
        <f t="shared" si="6"/>
        <v>0.75</v>
      </c>
      <c r="AQ19" s="58">
        <f t="shared" si="7"/>
        <v>8.3333333333333329E-2</v>
      </c>
    </row>
    <row r="20" spans="1:43" ht="15.75" x14ac:dyDescent="0.25">
      <c r="A20" s="9"/>
      <c r="B20" s="10"/>
      <c r="C20" s="11" t="s">
        <v>35</v>
      </c>
      <c r="D20" s="14"/>
      <c r="E20" s="11"/>
      <c r="F20" s="10" t="s">
        <v>36</v>
      </c>
      <c r="G20" s="51" t="s">
        <v>357</v>
      </c>
      <c r="H20" s="51" t="s">
        <v>59</v>
      </c>
      <c r="I20" s="51" t="s">
        <v>357</v>
      </c>
      <c r="J20" s="51" t="s">
        <v>357</v>
      </c>
      <c r="K20" s="51" t="s">
        <v>357</v>
      </c>
      <c r="L20" s="51" t="s">
        <v>357</v>
      </c>
      <c r="M20" s="51" t="s">
        <v>357</v>
      </c>
      <c r="N20" s="51" t="s">
        <v>357</v>
      </c>
      <c r="O20" s="51" t="s">
        <v>357</v>
      </c>
      <c r="P20" s="51" t="s">
        <v>15</v>
      </c>
      <c r="Q20" s="51" t="s">
        <v>357</v>
      </c>
      <c r="R20" s="51" t="s">
        <v>357</v>
      </c>
      <c r="S20" s="51" t="s">
        <v>24</v>
      </c>
      <c r="T20" s="51" t="s">
        <v>357</v>
      </c>
      <c r="U20" s="51" t="s">
        <v>357</v>
      </c>
      <c r="V20" s="51" t="s">
        <v>357</v>
      </c>
      <c r="W20" s="51" t="s">
        <v>357</v>
      </c>
      <c r="X20" s="51" t="s">
        <v>357</v>
      </c>
      <c r="Y20" s="51" t="s">
        <v>24</v>
      </c>
      <c r="Z20" s="51" t="s">
        <v>357</v>
      </c>
      <c r="AA20" s="51" t="s">
        <v>357</v>
      </c>
      <c r="AB20" s="51" t="s">
        <v>24</v>
      </c>
      <c r="AC20" s="51" t="s">
        <v>357</v>
      </c>
      <c r="AD20" s="51" t="s">
        <v>357</v>
      </c>
      <c r="AE20" s="51" t="s">
        <v>357</v>
      </c>
      <c r="AF20" s="51" t="s">
        <v>357</v>
      </c>
      <c r="AG20" s="51" t="s">
        <v>357</v>
      </c>
      <c r="AH20" s="51" t="s">
        <v>357</v>
      </c>
      <c r="AI20" s="49" t="s">
        <v>15</v>
      </c>
      <c r="AK20" s="32">
        <f t="shared" si="1"/>
        <v>1</v>
      </c>
      <c r="AL20" s="32">
        <f t="shared" si="2"/>
        <v>3</v>
      </c>
      <c r="AM20" s="32">
        <f t="shared" si="3"/>
        <v>1</v>
      </c>
      <c r="AN20" s="32">
        <f t="shared" si="4"/>
        <v>5</v>
      </c>
      <c r="AO20" s="56">
        <f t="shared" si="5"/>
        <v>0.2</v>
      </c>
      <c r="AP20" s="58">
        <f t="shared" si="6"/>
        <v>0.6</v>
      </c>
      <c r="AQ20" s="58">
        <f t="shared" si="7"/>
        <v>0.2</v>
      </c>
    </row>
    <row r="21" spans="1:43" ht="15.75" x14ac:dyDescent="0.25">
      <c r="A21" s="9"/>
      <c r="B21" s="10"/>
      <c r="C21" s="11" t="s">
        <v>37</v>
      </c>
      <c r="D21" s="14"/>
      <c r="E21" s="11"/>
      <c r="F21" s="10" t="s">
        <v>38</v>
      </c>
      <c r="G21" s="51" t="s">
        <v>15</v>
      </c>
      <c r="H21" s="51" t="s">
        <v>59</v>
      </c>
      <c r="I21" s="51" t="s">
        <v>15</v>
      </c>
      <c r="J21" s="51" t="s">
        <v>357</v>
      </c>
      <c r="K21" s="51" t="s">
        <v>15</v>
      </c>
      <c r="L21" s="51" t="s">
        <v>15</v>
      </c>
      <c r="M21" s="51" t="s">
        <v>15</v>
      </c>
      <c r="N21" s="51" t="s">
        <v>357</v>
      </c>
      <c r="O21" s="51" t="s">
        <v>15</v>
      </c>
      <c r="P21" s="51" t="s">
        <v>15</v>
      </c>
      <c r="Q21" s="51" t="s">
        <v>357</v>
      </c>
      <c r="R21" s="51" t="s">
        <v>15</v>
      </c>
      <c r="S21" s="51" t="s">
        <v>15</v>
      </c>
      <c r="T21" s="51" t="s">
        <v>15</v>
      </c>
      <c r="U21" s="51" t="s">
        <v>15</v>
      </c>
      <c r="V21" s="51" t="s">
        <v>15</v>
      </c>
      <c r="W21" s="51" t="s">
        <v>15</v>
      </c>
      <c r="X21" s="51" t="s">
        <v>24</v>
      </c>
      <c r="Y21" s="51" t="s">
        <v>15</v>
      </c>
      <c r="Z21" s="51" t="s">
        <v>260</v>
      </c>
      <c r="AA21" s="51" t="s">
        <v>357</v>
      </c>
      <c r="AB21" s="51" t="s">
        <v>15</v>
      </c>
      <c r="AC21" s="51" t="s">
        <v>15</v>
      </c>
      <c r="AD21" s="51" t="s">
        <v>15</v>
      </c>
      <c r="AE21" s="51" t="s">
        <v>15</v>
      </c>
      <c r="AF21" s="51" t="s">
        <v>15</v>
      </c>
      <c r="AG21" s="51" t="s">
        <v>357</v>
      </c>
      <c r="AH21" s="51" t="s">
        <v>15</v>
      </c>
      <c r="AI21" s="49" t="s">
        <v>15</v>
      </c>
      <c r="AK21" s="32">
        <f t="shared" si="1"/>
        <v>21</v>
      </c>
      <c r="AL21" s="32">
        <f t="shared" si="2"/>
        <v>1</v>
      </c>
      <c r="AM21" s="32">
        <f t="shared" si="3"/>
        <v>1</v>
      </c>
      <c r="AN21" s="32">
        <f t="shared" si="4"/>
        <v>23</v>
      </c>
      <c r="AO21" s="56">
        <f t="shared" si="5"/>
        <v>0.91304347826086951</v>
      </c>
      <c r="AP21" s="58">
        <f t="shared" si="6"/>
        <v>4.3478260869565216E-2</v>
      </c>
      <c r="AQ21" s="58">
        <f t="shared" si="7"/>
        <v>4.3478260869565216E-2</v>
      </c>
    </row>
    <row r="22" spans="1:43" ht="15.75" x14ac:dyDescent="0.25">
      <c r="A22" s="9"/>
      <c r="B22" s="10"/>
      <c r="C22" s="11" t="s">
        <v>39</v>
      </c>
      <c r="D22" s="14"/>
      <c r="E22" s="11"/>
      <c r="F22" s="10" t="s">
        <v>40</v>
      </c>
      <c r="G22" s="51" t="s">
        <v>357</v>
      </c>
      <c r="H22" s="51" t="s">
        <v>357</v>
      </c>
      <c r="I22" s="51" t="s">
        <v>357</v>
      </c>
      <c r="J22" s="51" t="s">
        <v>357</v>
      </c>
      <c r="K22" s="51" t="s">
        <v>357</v>
      </c>
      <c r="L22" s="51" t="s">
        <v>357</v>
      </c>
      <c r="M22" s="51" t="s">
        <v>357</v>
      </c>
      <c r="N22" s="51" t="s">
        <v>357</v>
      </c>
      <c r="O22" s="51" t="s">
        <v>357</v>
      </c>
      <c r="P22" s="51" t="s">
        <v>357</v>
      </c>
      <c r="Q22" s="51" t="s">
        <v>357</v>
      </c>
      <c r="R22" s="51" t="s">
        <v>15</v>
      </c>
      <c r="S22" s="51" t="s">
        <v>24</v>
      </c>
      <c r="T22" s="51" t="s">
        <v>24</v>
      </c>
      <c r="U22" s="51" t="s">
        <v>15</v>
      </c>
      <c r="V22" s="51" t="s">
        <v>357</v>
      </c>
      <c r="W22" s="51" t="s">
        <v>357</v>
      </c>
      <c r="X22" s="51" t="s">
        <v>357</v>
      </c>
      <c r="Y22" s="51" t="s">
        <v>357</v>
      </c>
      <c r="Z22" s="51" t="s">
        <v>357</v>
      </c>
      <c r="AA22" s="51" t="s">
        <v>357</v>
      </c>
      <c r="AB22" s="51" t="s">
        <v>357</v>
      </c>
      <c r="AC22" s="51" t="s">
        <v>357</v>
      </c>
      <c r="AD22" s="51" t="s">
        <v>24</v>
      </c>
      <c r="AE22" s="51" t="s">
        <v>357</v>
      </c>
      <c r="AF22" s="51" t="s">
        <v>357</v>
      </c>
      <c r="AG22" s="51" t="s">
        <v>24</v>
      </c>
      <c r="AH22" s="51" t="s">
        <v>357</v>
      </c>
      <c r="AI22" s="49" t="s">
        <v>24</v>
      </c>
      <c r="AK22" s="32">
        <f t="shared" si="1"/>
        <v>2</v>
      </c>
      <c r="AL22" s="32">
        <f t="shared" si="2"/>
        <v>4</v>
      </c>
      <c r="AM22" s="32">
        <f t="shared" si="3"/>
        <v>0</v>
      </c>
      <c r="AN22" s="32">
        <f t="shared" si="4"/>
        <v>6</v>
      </c>
      <c r="AO22" s="58">
        <f t="shared" si="5"/>
        <v>0.33333333333333331</v>
      </c>
      <c r="AP22" s="56">
        <f t="shared" si="6"/>
        <v>0.66666666666666663</v>
      </c>
      <c r="AQ22" s="58">
        <f t="shared" si="7"/>
        <v>0</v>
      </c>
    </row>
    <row r="23" spans="1:43" ht="15.75" x14ac:dyDescent="0.25">
      <c r="A23" s="9"/>
      <c r="B23" s="10"/>
      <c r="C23" s="11" t="s">
        <v>41</v>
      </c>
      <c r="D23" s="14"/>
      <c r="E23" s="11"/>
      <c r="F23" s="10" t="s">
        <v>42</v>
      </c>
      <c r="G23" s="51" t="s">
        <v>357</v>
      </c>
      <c r="H23" s="51" t="s">
        <v>357</v>
      </c>
      <c r="I23" s="51" t="s">
        <v>357</v>
      </c>
      <c r="J23" s="51" t="s">
        <v>357</v>
      </c>
      <c r="K23" s="51" t="s">
        <v>357</v>
      </c>
      <c r="L23" s="51" t="s">
        <v>357</v>
      </c>
      <c r="M23" s="51" t="s">
        <v>357</v>
      </c>
      <c r="N23" s="51" t="s">
        <v>357</v>
      </c>
      <c r="O23" s="51" t="s">
        <v>357</v>
      </c>
      <c r="P23" s="51" t="s">
        <v>357</v>
      </c>
      <c r="Q23" s="51" t="s">
        <v>357</v>
      </c>
      <c r="R23" s="51" t="s">
        <v>357</v>
      </c>
      <c r="S23" s="51" t="s">
        <v>357</v>
      </c>
      <c r="T23" s="51" t="s">
        <v>24</v>
      </c>
      <c r="U23" s="51" t="s">
        <v>357</v>
      </c>
      <c r="V23" s="51" t="s">
        <v>357</v>
      </c>
      <c r="W23" s="51" t="s">
        <v>357</v>
      </c>
      <c r="X23" s="51" t="s">
        <v>357</v>
      </c>
      <c r="Y23" s="51" t="s">
        <v>357</v>
      </c>
      <c r="Z23" s="51" t="s">
        <v>357</v>
      </c>
      <c r="AA23" s="51" t="s">
        <v>357</v>
      </c>
      <c r="AB23" s="51" t="s">
        <v>357</v>
      </c>
      <c r="AC23" s="51" t="s">
        <v>24</v>
      </c>
      <c r="AD23" s="51" t="s">
        <v>357</v>
      </c>
      <c r="AE23" s="51" t="s">
        <v>357</v>
      </c>
      <c r="AF23" s="51" t="s">
        <v>357</v>
      </c>
      <c r="AG23" s="51" t="s">
        <v>357</v>
      </c>
      <c r="AH23" s="51" t="s">
        <v>24</v>
      </c>
      <c r="AI23" s="49" t="s">
        <v>24</v>
      </c>
      <c r="AK23" s="32">
        <f t="shared" si="1"/>
        <v>0</v>
      </c>
      <c r="AL23" s="32">
        <f t="shared" si="2"/>
        <v>3</v>
      </c>
      <c r="AM23" s="32">
        <f t="shared" si="3"/>
        <v>0</v>
      </c>
      <c r="AN23" s="32">
        <f t="shared" si="4"/>
        <v>3</v>
      </c>
      <c r="AO23" s="58">
        <f t="shared" si="5"/>
        <v>0</v>
      </c>
      <c r="AP23" s="56">
        <f t="shared" si="6"/>
        <v>1</v>
      </c>
      <c r="AQ23" s="58">
        <f t="shared" si="7"/>
        <v>0</v>
      </c>
    </row>
    <row r="24" spans="1:43" ht="15.75" x14ac:dyDescent="0.25">
      <c r="A24" s="9"/>
      <c r="B24" s="10"/>
      <c r="C24" s="11" t="s">
        <v>43</v>
      </c>
      <c r="D24" s="14"/>
      <c r="E24" s="11"/>
      <c r="F24" s="10" t="s">
        <v>44</v>
      </c>
      <c r="G24" s="51" t="s">
        <v>357</v>
      </c>
      <c r="H24" s="51" t="s">
        <v>357</v>
      </c>
      <c r="I24" s="51" t="s">
        <v>357</v>
      </c>
      <c r="J24" s="51" t="s">
        <v>357</v>
      </c>
      <c r="K24" s="51" t="s">
        <v>357</v>
      </c>
      <c r="L24" s="51" t="s">
        <v>357</v>
      </c>
      <c r="M24" s="51" t="s">
        <v>357</v>
      </c>
      <c r="N24" s="51" t="s">
        <v>357</v>
      </c>
      <c r="O24" s="51" t="s">
        <v>357</v>
      </c>
      <c r="P24" s="51" t="s">
        <v>357</v>
      </c>
      <c r="Q24" s="51" t="s">
        <v>357</v>
      </c>
      <c r="R24" s="51" t="s">
        <v>357</v>
      </c>
      <c r="S24" s="51" t="s">
        <v>357</v>
      </c>
      <c r="T24" s="51" t="s">
        <v>24</v>
      </c>
      <c r="U24" s="51" t="s">
        <v>357</v>
      </c>
      <c r="V24" s="51" t="s">
        <v>357</v>
      </c>
      <c r="W24" s="51" t="s">
        <v>357</v>
      </c>
      <c r="X24" s="51" t="s">
        <v>24</v>
      </c>
      <c r="Y24" s="51" t="s">
        <v>357</v>
      </c>
      <c r="Z24" s="51" t="s">
        <v>261</v>
      </c>
      <c r="AA24" s="51" t="s">
        <v>357</v>
      </c>
      <c r="AB24" s="51" t="s">
        <v>357</v>
      </c>
      <c r="AC24" s="51" t="s">
        <v>357</v>
      </c>
      <c r="AD24" s="51" t="s">
        <v>357</v>
      </c>
      <c r="AE24" s="51" t="s">
        <v>357</v>
      </c>
      <c r="AF24" s="51" t="s">
        <v>15</v>
      </c>
      <c r="AG24" s="51" t="s">
        <v>24</v>
      </c>
      <c r="AH24" s="51" t="s">
        <v>357</v>
      </c>
      <c r="AI24" s="49" t="s">
        <v>15</v>
      </c>
      <c r="AK24" s="32">
        <f t="shared" si="1"/>
        <v>1</v>
      </c>
      <c r="AL24" s="32">
        <f t="shared" si="2"/>
        <v>4</v>
      </c>
      <c r="AM24" s="32">
        <f t="shared" si="3"/>
        <v>0</v>
      </c>
      <c r="AN24" s="32">
        <f t="shared" si="4"/>
        <v>5</v>
      </c>
      <c r="AO24" s="56">
        <f t="shared" si="5"/>
        <v>0.2</v>
      </c>
      <c r="AP24" s="58">
        <f t="shared" si="6"/>
        <v>0.8</v>
      </c>
      <c r="AQ24" s="58">
        <f t="shared" si="7"/>
        <v>0</v>
      </c>
    </row>
    <row r="25" spans="1:43" ht="15.75" x14ac:dyDescent="0.25">
      <c r="A25" s="20"/>
      <c r="B25" s="20"/>
      <c r="C25" s="21" t="s">
        <v>45</v>
      </c>
      <c r="D25" s="14"/>
      <c r="E25" s="21"/>
      <c r="F25" s="10" t="s">
        <v>46</v>
      </c>
      <c r="G25" s="51" t="s">
        <v>357</v>
      </c>
      <c r="H25" s="51" t="s">
        <v>357</v>
      </c>
      <c r="I25" s="51" t="s">
        <v>357</v>
      </c>
      <c r="J25" s="51" t="s">
        <v>357</v>
      </c>
      <c r="K25" s="51" t="s">
        <v>357</v>
      </c>
      <c r="L25" s="51" t="s">
        <v>357</v>
      </c>
      <c r="M25" s="51" t="s">
        <v>24</v>
      </c>
      <c r="N25" s="51" t="s">
        <v>357</v>
      </c>
      <c r="O25" s="51" t="s">
        <v>357</v>
      </c>
      <c r="P25" s="51" t="s">
        <v>357</v>
      </c>
      <c r="Q25" s="51" t="s">
        <v>357</v>
      </c>
      <c r="R25" s="51" t="s">
        <v>357</v>
      </c>
      <c r="S25" s="51" t="s">
        <v>357</v>
      </c>
      <c r="T25" s="51" t="s">
        <v>357</v>
      </c>
      <c r="U25" s="51" t="s">
        <v>15</v>
      </c>
      <c r="V25" s="51" t="s">
        <v>357</v>
      </c>
      <c r="W25" s="51" t="s">
        <v>357</v>
      </c>
      <c r="X25" s="51" t="s">
        <v>357</v>
      </c>
      <c r="Y25" s="51" t="s">
        <v>357</v>
      </c>
      <c r="Z25" s="51" t="s">
        <v>357</v>
      </c>
      <c r="AA25" s="51" t="s">
        <v>357</v>
      </c>
      <c r="AB25" s="51" t="s">
        <v>357</v>
      </c>
      <c r="AC25" s="51" t="s">
        <v>15</v>
      </c>
      <c r="AD25" s="51" t="s">
        <v>357</v>
      </c>
      <c r="AE25" s="51" t="s">
        <v>357</v>
      </c>
      <c r="AF25" s="51" t="s">
        <v>357</v>
      </c>
      <c r="AG25" s="51" t="s">
        <v>357</v>
      </c>
      <c r="AH25" s="51" t="s">
        <v>357</v>
      </c>
      <c r="AI25" s="49" t="s">
        <v>15</v>
      </c>
      <c r="AK25" s="32">
        <f t="shared" si="1"/>
        <v>2</v>
      </c>
      <c r="AL25" s="32">
        <f t="shared" si="2"/>
        <v>1</v>
      </c>
      <c r="AM25" s="32">
        <f t="shared" si="3"/>
        <v>0</v>
      </c>
      <c r="AN25" s="32">
        <f t="shared" si="4"/>
        <v>3</v>
      </c>
      <c r="AO25" s="56">
        <f t="shared" si="5"/>
        <v>0.66666666666666663</v>
      </c>
      <c r="AP25" s="58">
        <f t="shared" si="6"/>
        <v>0.33333333333333331</v>
      </c>
      <c r="AQ25" s="58">
        <f t="shared" si="7"/>
        <v>0</v>
      </c>
    </row>
    <row r="26" spans="1:43" ht="15.75" x14ac:dyDescent="0.25">
      <c r="A26" s="9"/>
      <c r="B26" s="10" t="s">
        <v>47</v>
      </c>
      <c r="C26" s="11"/>
      <c r="D26" s="14"/>
      <c r="E26" s="10" t="s">
        <v>48</v>
      </c>
      <c r="F26" s="11"/>
      <c r="G26" s="51" t="s">
        <v>357</v>
      </c>
      <c r="H26" s="51" t="s">
        <v>357</v>
      </c>
      <c r="I26" s="51" t="s">
        <v>357</v>
      </c>
      <c r="J26" s="51" t="s">
        <v>357</v>
      </c>
      <c r="K26" s="51" t="s">
        <v>357</v>
      </c>
      <c r="L26" s="51" t="s">
        <v>357</v>
      </c>
      <c r="M26" s="51" t="s">
        <v>357</v>
      </c>
      <c r="N26" s="51" t="s">
        <v>357</v>
      </c>
      <c r="O26" s="51" t="s">
        <v>357</v>
      </c>
      <c r="P26" s="51" t="s">
        <v>357</v>
      </c>
      <c r="Q26" s="51" t="s">
        <v>357</v>
      </c>
      <c r="R26" s="51" t="s">
        <v>357</v>
      </c>
      <c r="S26" s="51" t="s">
        <v>357</v>
      </c>
      <c r="T26" s="51" t="s">
        <v>357</v>
      </c>
      <c r="U26" s="51" t="s">
        <v>357</v>
      </c>
      <c r="V26" s="51" t="s">
        <v>357</v>
      </c>
      <c r="W26" s="51" t="s">
        <v>357</v>
      </c>
      <c r="X26" s="51" t="s">
        <v>357</v>
      </c>
      <c r="Y26" s="51" t="s">
        <v>357</v>
      </c>
      <c r="Z26" s="51" t="s">
        <v>357</v>
      </c>
      <c r="AA26" s="51" t="s">
        <v>357</v>
      </c>
      <c r="AB26" s="51" t="s">
        <v>357</v>
      </c>
      <c r="AC26" s="51" t="s">
        <v>357</v>
      </c>
      <c r="AD26" s="51" t="s">
        <v>357</v>
      </c>
      <c r="AE26" s="51" t="s">
        <v>357</v>
      </c>
      <c r="AF26" s="51" t="s">
        <v>357</v>
      </c>
      <c r="AG26" s="51" t="s">
        <v>357</v>
      </c>
      <c r="AH26" s="51" t="s">
        <v>357</v>
      </c>
      <c r="AI26" s="49"/>
      <c r="AK26" s="32">
        <f t="shared" si="1"/>
        <v>0</v>
      </c>
      <c r="AL26" s="32">
        <f t="shared" si="2"/>
        <v>0</v>
      </c>
      <c r="AM26" s="32">
        <f t="shared" si="3"/>
        <v>0</v>
      </c>
      <c r="AN26" s="32">
        <f t="shared" si="4"/>
        <v>0</v>
      </c>
      <c r="AO26" s="58">
        <f t="shared" si="5"/>
        <v>0</v>
      </c>
      <c r="AP26" s="58">
        <f t="shared" si="6"/>
        <v>0</v>
      </c>
      <c r="AQ26" s="58">
        <f t="shared" si="7"/>
        <v>0</v>
      </c>
    </row>
    <row r="27" spans="1:43" ht="15.75" x14ac:dyDescent="0.25">
      <c r="A27" s="9"/>
      <c r="B27" s="10"/>
      <c r="C27" s="11" t="s">
        <v>49</v>
      </c>
      <c r="D27" s="14"/>
      <c r="E27" s="11"/>
      <c r="F27" s="10" t="s">
        <v>50</v>
      </c>
      <c r="G27" s="51" t="s">
        <v>357</v>
      </c>
      <c r="H27" s="51" t="s">
        <v>357</v>
      </c>
      <c r="I27" s="51" t="s">
        <v>357</v>
      </c>
      <c r="J27" s="51" t="s">
        <v>357</v>
      </c>
      <c r="K27" s="51" t="s">
        <v>357</v>
      </c>
      <c r="L27" s="51" t="s">
        <v>357</v>
      </c>
      <c r="M27" s="51" t="s">
        <v>357</v>
      </c>
      <c r="N27" s="51" t="s">
        <v>357</v>
      </c>
      <c r="O27" s="51" t="s">
        <v>357</v>
      </c>
      <c r="P27" s="51" t="s">
        <v>357</v>
      </c>
      <c r="Q27" s="51" t="s">
        <v>357</v>
      </c>
      <c r="R27" s="51" t="s">
        <v>59</v>
      </c>
      <c r="S27" s="51" t="s">
        <v>357</v>
      </c>
      <c r="T27" s="51" t="s">
        <v>357</v>
      </c>
      <c r="U27" s="51" t="s">
        <v>357</v>
      </c>
      <c r="V27" s="51" t="s">
        <v>357</v>
      </c>
      <c r="W27" s="51" t="s">
        <v>59</v>
      </c>
      <c r="X27" s="51" t="s">
        <v>357</v>
      </c>
      <c r="Y27" s="51" t="s">
        <v>15</v>
      </c>
      <c r="Z27" s="51" t="s">
        <v>357</v>
      </c>
      <c r="AA27" s="51" t="s">
        <v>15</v>
      </c>
      <c r="AB27" s="51" t="s">
        <v>59</v>
      </c>
      <c r="AC27" s="51" t="s">
        <v>357</v>
      </c>
      <c r="AD27" s="51" t="s">
        <v>59</v>
      </c>
      <c r="AE27" s="51" t="s">
        <v>24</v>
      </c>
      <c r="AF27" s="51" t="s">
        <v>357</v>
      </c>
      <c r="AG27" s="51" t="s">
        <v>357</v>
      </c>
      <c r="AH27" s="51" t="s">
        <v>357</v>
      </c>
      <c r="AI27" s="49" t="s">
        <v>59</v>
      </c>
      <c r="AK27" s="32">
        <f t="shared" si="1"/>
        <v>2</v>
      </c>
      <c r="AL27" s="32">
        <f t="shared" si="2"/>
        <v>1</v>
      </c>
      <c r="AM27" s="32">
        <f t="shared" si="3"/>
        <v>4</v>
      </c>
      <c r="AN27" s="32">
        <f t="shared" si="4"/>
        <v>7</v>
      </c>
      <c r="AO27" s="58">
        <f t="shared" si="5"/>
        <v>0.2857142857142857</v>
      </c>
      <c r="AP27" s="58">
        <f t="shared" si="6"/>
        <v>0.14285714285714285</v>
      </c>
      <c r="AQ27" s="56">
        <f t="shared" si="7"/>
        <v>0.5714285714285714</v>
      </c>
    </row>
    <row r="28" spans="1:43" ht="15.75" x14ac:dyDescent="0.25">
      <c r="A28" s="9"/>
      <c r="B28" s="10"/>
      <c r="C28" s="11" t="s">
        <v>51</v>
      </c>
      <c r="D28" s="14"/>
      <c r="E28" s="11"/>
      <c r="F28" s="10" t="s">
        <v>52</v>
      </c>
      <c r="G28" s="51" t="s">
        <v>15</v>
      </c>
      <c r="H28" s="51" t="s">
        <v>59</v>
      </c>
      <c r="I28" s="51" t="s">
        <v>357</v>
      </c>
      <c r="J28" s="51" t="s">
        <v>357</v>
      </c>
      <c r="K28" s="51" t="s">
        <v>15</v>
      </c>
      <c r="L28" s="51" t="s">
        <v>357</v>
      </c>
      <c r="M28" s="51" t="s">
        <v>357</v>
      </c>
      <c r="N28" s="51" t="s">
        <v>15</v>
      </c>
      <c r="O28" s="51" t="s">
        <v>357</v>
      </c>
      <c r="P28" s="51" t="s">
        <v>357</v>
      </c>
      <c r="Q28" s="51" t="s">
        <v>357</v>
      </c>
      <c r="R28" s="51" t="s">
        <v>357</v>
      </c>
      <c r="S28" s="51" t="s">
        <v>357</v>
      </c>
      <c r="T28" s="51" t="s">
        <v>357</v>
      </c>
      <c r="U28" s="51" t="s">
        <v>357</v>
      </c>
      <c r="V28" s="51" t="s">
        <v>15</v>
      </c>
      <c r="W28" s="51" t="s">
        <v>357</v>
      </c>
      <c r="X28" s="51" t="s">
        <v>357</v>
      </c>
      <c r="Y28" s="51" t="s">
        <v>357</v>
      </c>
      <c r="Z28" s="51" t="s">
        <v>357</v>
      </c>
      <c r="AA28" s="51" t="s">
        <v>357</v>
      </c>
      <c r="AB28" s="51" t="s">
        <v>357</v>
      </c>
      <c r="AC28" s="51" t="s">
        <v>357</v>
      </c>
      <c r="AD28" s="51" t="s">
        <v>357</v>
      </c>
      <c r="AE28" s="51" t="s">
        <v>357</v>
      </c>
      <c r="AF28" s="51" t="s">
        <v>15</v>
      </c>
      <c r="AG28" s="51" t="s">
        <v>357</v>
      </c>
      <c r="AH28" s="51" t="s">
        <v>357</v>
      </c>
      <c r="AI28" s="49" t="s">
        <v>15</v>
      </c>
      <c r="AK28" s="32">
        <f t="shared" si="1"/>
        <v>5</v>
      </c>
      <c r="AL28" s="32">
        <f t="shared" si="2"/>
        <v>0</v>
      </c>
      <c r="AM28" s="32">
        <f t="shared" si="3"/>
        <v>1</v>
      </c>
      <c r="AN28" s="32">
        <f t="shared" si="4"/>
        <v>6</v>
      </c>
      <c r="AO28" s="56">
        <f t="shared" si="5"/>
        <v>0.83333333333333337</v>
      </c>
      <c r="AP28" s="58">
        <f t="shared" si="6"/>
        <v>0</v>
      </c>
      <c r="AQ28" s="58">
        <f t="shared" si="7"/>
        <v>0.16666666666666666</v>
      </c>
    </row>
    <row r="29" spans="1:43" ht="15.75" x14ac:dyDescent="0.25">
      <c r="A29" s="9"/>
      <c r="B29" s="10"/>
      <c r="C29" s="11" t="s">
        <v>53</v>
      </c>
      <c r="D29" s="14"/>
      <c r="E29" s="11"/>
      <c r="F29" s="10" t="s">
        <v>54</v>
      </c>
      <c r="G29" s="51" t="s">
        <v>15</v>
      </c>
      <c r="H29" s="51" t="s">
        <v>15</v>
      </c>
      <c r="I29" s="51" t="s">
        <v>357</v>
      </c>
      <c r="J29" s="51" t="s">
        <v>357</v>
      </c>
      <c r="K29" s="51" t="s">
        <v>357</v>
      </c>
      <c r="L29" s="51" t="s">
        <v>357</v>
      </c>
      <c r="M29" s="51" t="s">
        <v>357</v>
      </c>
      <c r="N29" s="51" t="s">
        <v>357</v>
      </c>
      <c r="O29" s="51" t="s">
        <v>15</v>
      </c>
      <c r="P29" s="51" t="s">
        <v>15</v>
      </c>
      <c r="Q29" s="51" t="s">
        <v>15</v>
      </c>
      <c r="R29" s="51" t="s">
        <v>59</v>
      </c>
      <c r="S29" s="51" t="s">
        <v>357</v>
      </c>
      <c r="T29" s="51" t="s">
        <v>15</v>
      </c>
      <c r="U29" s="51" t="s">
        <v>15</v>
      </c>
      <c r="V29" s="51" t="s">
        <v>357</v>
      </c>
      <c r="W29" s="51" t="s">
        <v>357</v>
      </c>
      <c r="X29" s="51" t="s">
        <v>59</v>
      </c>
      <c r="Y29" s="51" t="s">
        <v>357</v>
      </c>
      <c r="Z29" s="51" t="s">
        <v>280</v>
      </c>
      <c r="AA29" s="51" t="s">
        <v>357</v>
      </c>
      <c r="AB29" s="51" t="s">
        <v>357</v>
      </c>
      <c r="AC29" s="51" t="s">
        <v>15</v>
      </c>
      <c r="AD29" s="51" t="s">
        <v>357</v>
      </c>
      <c r="AE29" s="51" t="s">
        <v>15</v>
      </c>
      <c r="AF29" s="51" t="s">
        <v>357</v>
      </c>
      <c r="AG29" s="51" t="s">
        <v>357</v>
      </c>
      <c r="AH29" s="51" t="s">
        <v>15</v>
      </c>
      <c r="AI29" s="49" t="s">
        <v>15</v>
      </c>
      <c r="AK29" s="32">
        <f t="shared" si="1"/>
        <v>10</v>
      </c>
      <c r="AL29" s="32">
        <f t="shared" si="2"/>
        <v>0</v>
      </c>
      <c r="AM29" s="32">
        <f t="shared" si="3"/>
        <v>3</v>
      </c>
      <c r="AN29" s="32">
        <f t="shared" si="4"/>
        <v>13</v>
      </c>
      <c r="AO29" s="56">
        <f t="shared" si="5"/>
        <v>0.76923076923076927</v>
      </c>
      <c r="AP29" s="58">
        <f t="shared" si="6"/>
        <v>0</v>
      </c>
      <c r="AQ29" s="58">
        <f t="shared" si="7"/>
        <v>0.23076923076923078</v>
      </c>
    </row>
    <row r="30" spans="1:43" ht="15.75" x14ac:dyDescent="0.25">
      <c r="A30" s="9"/>
      <c r="B30" s="10"/>
      <c r="C30" s="11" t="s">
        <v>55</v>
      </c>
      <c r="D30" s="14"/>
      <c r="E30" s="11"/>
      <c r="F30" s="10" t="s">
        <v>56</v>
      </c>
      <c r="G30" s="51" t="s">
        <v>15</v>
      </c>
      <c r="H30" s="51" t="s">
        <v>59</v>
      </c>
      <c r="I30" s="51" t="s">
        <v>357</v>
      </c>
      <c r="J30" s="51" t="s">
        <v>357</v>
      </c>
      <c r="K30" s="51" t="s">
        <v>15</v>
      </c>
      <c r="L30" s="51" t="s">
        <v>15</v>
      </c>
      <c r="M30" s="51" t="s">
        <v>357</v>
      </c>
      <c r="N30" s="51" t="s">
        <v>357</v>
      </c>
      <c r="O30" s="51" t="s">
        <v>15</v>
      </c>
      <c r="P30" s="51" t="s">
        <v>357</v>
      </c>
      <c r="Q30" s="51" t="s">
        <v>15</v>
      </c>
      <c r="R30" s="51" t="s">
        <v>357</v>
      </c>
      <c r="S30" s="51" t="s">
        <v>357</v>
      </c>
      <c r="T30" s="51" t="s">
        <v>357</v>
      </c>
      <c r="U30" s="51" t="s">
        <v>59</v>
      </c>
      <c r="V30" s="51" t="s">
        <v>357</v>
      </c>
      <c r="W30" s="51" t="s">
        <v>357</v>
      </c>
      <c r="X30" s="51" t="s">
        <v>15</v>
      </c>
      <c r="Y30" s="51" t="s">
        <v>357</v>
      </c>
      <c r="Z30" s="51" t="s">
        <v>357</v>
      </c>
      <c r="AA30" s="51" t="s">
        <v>357</v>
      </c>
      <c r="AB30" s="51" t="s">
        <v>357</v>
      </c>
      <c r="AC30" s="51" t="s">
        <v>15</v>
      </c>
      <c r="AD30" s="51" t="s">
        <v>357</v>
      </c>
      <c r="AE30" s="51" t="s">
        <v>15</v>
      </c>
      <c r="AF30" s="51" t="s">
        <v>357</v>
      </c>
      <c r="AG30" s="51" t="s">
        <v>357</v>
      </c>
      <c r="AH30" s="51" t="s">
        <v>15</v>
      </c>
      <c r="AI30" s="49" t="s">
        <v>15</v>
      </c>
      <c r="AK30" s="32">
        <f t="shared" si="1"/>
        <v>9</v>
      </c>
      <c r="AL30" s="32">
        <f t="shared" si="2"/>
        <v>0</v>
      </c>
      <c r="AM30" s="32">
        <f t="shared" si="3"/>
        <v>2</v>
      </c>
      <c r="AN30" s="32">
        <f t="shared" si="4"/>
        <v>11</v>
      </c>
      <c r="AO30" s="56">
        <f t="shared" si="5"/>
        <v>0.81818181818181823</v>
      </c>
      <c r="AP30" s="58">
        <f t="shared" si="6"/>
        <v>0</v>
      </c>
      <c r="AQ30" s="58">
        <f t="shared" si="7"/>
        <v>0.18181818181818182</v>
      </c>
    </row>
    <row r="31" spans="1:43" ht="15.75" x14ac:dyDescent="0.25">
      <c r="A31" s="9"/>
      <c r="B31" s="10"/>
      <c r="C31" s="11" t="s">
        <v>57</v>
      </c>
      <c r="D31" s="14"/>
      <c r="E31" s="11"/>
      <c r="F31" s="10" t="s">
        <v>58</v>
      </c>
      <c r="G31" s="51" t="s">
        <v>357</v>
      </c>
      <c r="H31" s="51" t="s">
        <v>357</v>
      </c>
      <c r="I31" s="51" t="s">
        <v>15</v>
      </c>
      <c r="J31" s="51" t="s">
        <v>59</v>
      </c>
      <c r="K31" s="51" t="s">
        <v>357</v>
      </c>
      <c r="L31" s="51" t="s">
        <v>357</v>
      </c>
      <c r="M31" s="51" t="s">
        <v>59</v>
      </c>
      <c r="N31" s="51" t="s">
        <v>15</v>
      </c>
      <c r="O31" s="51" t="s">
        <v>15</v>
      </c>
      <c r="P31" s="51" t="s">
        <v>59</v>
      </c>
      <c r="Q31" s="51" t="s">
        <v>59</v>
      </c>
      <c r="R31" s="51" t="s">
        <v>59</v>
      </c>
      <c r="S31" s="51" t="s">
        <v>59</v>
      </c>
      <c r="T31" s="51" t="s">
        <v>59</v>
      </c>
      <c r="U31" s="51" t="s">
        <v>15</v>
      </c>
      <c r="V31" s="51" t="s">
        <v>24</v>
      </c>
      <c r="W31" s="51" t="s">
        <v>357</v>
      </c>
      <c r="X31" s="51" t="s">
        <v>357</v>
      </c>
      <c r="Y31" s="51" t="s">
        <v>59</v>
      </c>
      <c r="Z31" s="51" t="s">
        <v>357</v>
      </c>
      <c r="AA31" s="51" t="s">
        <v>59</v>
      </c>
      <c r="AB31" s="51" t="s">
        <v>357</v>
      </c>
      <c r="AC31" s="51" t="s">
        <v>357</v>
      </c>
      <c r="AD31" s="51" t="s">
        <v>357</v>
      </c>
      <c r="AE31" s="51" t="s">
        <v>59</v>
      </c>
      <c r="AF31" s="51" t="s">
        <v>357</v>
      </c>
      <c r="AG31" s="51" t="s">
        <v>15</v>
      </c>
      <c r="AH31" s="51" t="s">
        <v>357</v>
      </c>
      <c r="AI31" s="49" t="s">
        <v>59</v>
      </c>
      <c r="AK31" s="32">
        <f t="shared" si="1"/>
        <v>5</v>
      </c>
      <c r="AL31" s="32">
        <f t="shared" si="2"/>
        <v>1</v>
      </c>
      <c r="AM31" s="32">
        <f t="shared" si="3"/>
        <v>10</v>
      </c>
      <c r="AN31" s="32">
        <f t="shared" si="4"/>
        <v>16</v>
      </c>
      <c r="AO31" s="58">
        <f t="shared" si="5"/>
        <v>0.3125</v>
      </c>
      <c r="AP31" s="58">
        <f t="shared" si="6"/>
        <v>6.25E-2</v>
      </c>
      <c r="AQ31" s="56">
        <f t="shared" si="7"/>
        <v>0.625</v>
      </c>
    </row>
    <row r="32" spans="1:43" ht="15.75" x14ac:dyDescent="0.25">
      <c r="A32" s="9"/>
      <c r="B32" s="10"/>
      <c r="C32" s="11" t="s">
        <v>60</v>
      </c>
      <c r="D32" s="14"/>
      <c r="E32" s="11"/>
      <c r="F32" s="10" t="s">
        <v>61</v>
      </c>
      <c r="G32" s="51" t="s">
        <v>24</v>
      </c>
      <c r="H32" s="51" t="s">
        <v>59</v>
      </c>
      <c r="I32" s="51" t="s">
        <v>357</v>
      </c>
      <c r="J32" s="51" t="s">
        <v>357</v>
      </c>
      <c r="K32" s="51" t="s">
        <v>15</v>
      </c>
      <c r="L32" s="51" t="s">
        <v>357</v>
      </c>
      <c r="M32" s="51" t="s">
        <v>357</v>
      </c>
      <c r="N32" s="51" t="s">
        <v>357</v>
      </c>
      <c r="O32" s="51" t="s">
        <v>15</v>
      </c>
      <c r="P32" s="51" t="s">
        <v>357</v>
      </c>
      <c r="Q32" s="51" t="s">
        <v>15</v>
      </c>
      <c r="R32" s="51" t="s">
        <v>59</v>
      </c>
      <c r="S32" s="51" t="s">
        <v>15</v>
      </c>
      <c r="T32" s="51" t="s">
        <v>357</v>
      </c>
      <c r="U32" s="51" t="s">
        <v>15</v>
      </c>
      <c r="V32" s="51" t="s">
        <v>357</v>
      </c>
      <c r="W32" s="51" t="s">
        <v>357</v>
      </c>
      <c r="X32" s="51" t="s">
        <v>15</v>
      </c>
      <c r="Y32" s="51" t="s">
        <v>15</v>
      </c>
      <c r="Z32" s="51" t="s">
        <v>260</v>
      </c>
      <c r="AA32" s="51" t="s">
        <v>357</v>
      </c>
      <c r="AB32" s="51" t="s">
        <v>357</v>
      </c>
      <c r="AC32" s="51" t="s">
        <v>15</v>
      </c>
      <c r="AD32" s="51" t="s">
        <v>357</v>
      </c>
      <c r="AE32" s="51" t="s">
        <v>15</v>
      </c>
      <c r="AF32" s="51" t="s">
        <v>357</v>
      </c>
      <c r="AG32" s="51" t="s">
        <v>357</v>
      </c>
      <c r="AH32" s="51" t="s">
        <v>357</v>
      </c>
      <c r="AI32" s="49" t="s">
        <v>15</v>
      </c>
      <c r="AK32" s="32">
        <f t="shared" si="1"/>
        <v>10</v>
      </c>
      <c r="AL32" s="32">
        <f t="shared" si="2"/>
        <v>1</v>
      </c>
      <c r="AM32" s="32">
        <f t="shared" si="3"/>
        <v>2</v>
      </c>
      <c r="AN32" s="32">
        <f t="shared" si="4"/>
        <v>13</v>
      </c>
      <c r="AO32" s="56">
        <f t="shared" si="5"/>
        <v>0.76923076923076927</v>
      </c>
      <c r="AP32" s="58">
        <f t="shared" si="6"/>
        <v>7.6923076923076927E-2</v>
      </c>
      <c r="AQ32" s="58">
        <f t="shared" si="7"/>
        <v>0.15384615384615385</v>
      </c>
    </row>
    <row r="33" spans="1:43" ht="15.75" x14ac:dyDescent="0.25">
      <c r="A33" s="9"/>
      <c r="B33" s="10"/>
      <c r="C33" s="11" t="s">
        <v>62</v>
      </c>
      <c r="D33" s="14"/>
      <c r="E33" s="11"/>
      <c r="F33" s="10" t="s">
        <v>63</v>
      </c>
      <c r="G33" s="51" t="s">
        <v>15</v>
      </c>
      <c r="H33" s="51" t="s">
        <v>59</v>
      </c>
      <c r="I33" s="51" t="s">
        <v>357</v>
      </c>
      <c r="J33" s="51" t="s">
        <v>357</v>
      </c>
      <c r="K33" s="51" t="s">
        <v>59</v>
      </c>
      <c r="L33" s="51" t="s">
        <v>357</v>
      </c>
      <c r="M33" s="51" t="s">
        <v>357</v>
      </c>
      <c r="N33" s="51" t="s">
        <v>357</v>
      </c>
      <c r="O33" s="51" t="s">
        <v>357</v>
      </c>
      <c r="P33" s="51" t="s">
        <v>357</v>
      </c>
      <c r="Q33" s="51" t="s">
        <v>24</v>
      </c>
      <c r="R33" s="51" t="s">
        <v>24</v>
      </c>
      <c r="S33" s="51" t="s">
        <v>357</v>
      </c>
      <c r="T33" s="51" t="s">
        <v>59</v>
      </c>
      <c r="U33" s="51" t="s">
        <v>24</v>
      </c>
      <c r="V33" s="51" t="s">
        <v>357</v>
      </c>
      <c r="W33" s="51" t="s">
        <v>59</v>
      </c>
      <c r="X33" s="51" t="s">
        <v>24</v>
      </c>
      <c r="Y33" s="51" t="s">
        <v>24</v>
      </c>
      <c r="Z33" s="51" t="s">
        <v>261</v>
      </c>
      <c r="AA33" s="51" t="s">
        <v>357</v>
      </c>
      <c r="AB33" s="51" t="s">
        <v>357</v>
      </c>
      <c r="AC33" s="51" t="s">
        <v>15</v>
      </c>
      <c r="AD33" s="51" t="s">
        <v>357</v>
      </c>
      <c r="AE33" s="51" t="s">
        <v>24</v>
      </c>
      <c r="AF33" s="51" t="s">
        <v>357</v>
      </c>
      <c r="AG33" s="51" t="s">
        <v>357</v>
      </c>
      <c r="AH33" s="51" t="s">
        <v>24</v>
      </c>
      <c r="AI33" s="49" t="s">
        <v>24</v>
      </c>
      <c r="AK33" s="32">
        <f t="shared" si="1"/>
        <v>2</v>
      </c>
      <c r="AL33" s="32">
        <f t="shared" si="2"/>
        <v>8</v>
      </c>
      <c r="AM33" s="32">
        <f t="shared" si="3"/>
        <v>4</v>
      </c>
      <c r="AN33" s="32">
        <f t="shared" si="4"/>
        <v>14</v>
      </c>
      <c r="AO33" s="58">
        <f t="shared" si="5"/>
        <v>0.14285714285714285</v>
      </c>
      <c r="AP33" s="56">
        <f t="shared" si="6"/>
        <v>0.5714285714285714</v>
      </c>
      <c r="AQ33" s="58">
        <f t="shared" si="7"/>
        <v>0.2857142857142857</v>
      </c>
    </row>
    <row r="34" spans="1:43" ht="15.75" x14ac:dyDescent="0.25">
      <c r="A34" s="10"/>
      <c r="B34" s="10"/>
      <c r="C34" s="11" t="s">
        <v>64</v>
      </c>
      <c r="D34" s="10"/>
      <c r="E34" s="11"/>
      <c r="F34" s="10" t="s">
        <v>65</v>
      </c>
      <c r="G34" s="51" t="s">
        <v>24</v>
      </c>
      <c r="H34" s="51" t="s">
        <v>357</v>
      </c>
      <c r="I34" s="51" t="s">
        <v>357</v>
      </c>
      <c r="J34" s="51" t="s">
        <v>357</v>
      </c>
      <c r="K34" s="51" t="s">
        <v>357</v>
      </c>
      <c r="L34" s="51" t="s">
        <v>357</v>
      </c>
      <c r="M34" s="51" t="s">
        <v>24</v>
      </c>
      <c r="N34" s="51" t="s">
        <v>357</v>
      </c>
      <c r="O34" s="51" t="s">
        <v>15</v>
      </c>
      <c r="P34" s="51" t="s">
        <v>357</v>
      </c>
      <c r="Q34" s="51" t="s">
        <v>24</v>
      </c>
      <c r="R34" s="51" t="s">
        <v>24</v>
      </c>
      <c r="S34" s="51" t="s">
        <v>357</v>
      </c>
      <c r="T34" s="51" t="s">
        <v>357</v>
      </c>
      <c r="U34" s="51" t="s">
        <v>357</v>
      </c>
      <c r="V34" s="51" t="s">
        <v>357</v>
      </c>
      <c r="W34" s="51" t="s">
        <v>357</v>
      </c>
      <c r="X34" s="51" t="s">
        <v>357</v>
      </c>
      <c r="Y34" s="51" t="s">
        <v>357</v>
      </c>
      <c r="Z34" s="51" t="s">
        <v>357</v>
      </c>
      <c r="AA34" s="51" t="s">
        <v>357</v>
      </c>
      <c r="AB34" s="51" t="s">
        <v>357</v>
      </c>
      <c r="AC34" s="51" t="s">
        <v>59</v>
      </c>
      <c r="AD34" s="51" t="s">
        <v>357</v>
      </c>
      <c r="AE34" s="51" t="s">
        <v>24</v>
      </c>
      <c r="AF34" s="51" t="s">
        <v>24</v>
      </c>
      <c r="AG34" s="51" t="s">
        <v>24</v>
      </c>
      <c r="AH34" s="51" t="s">
        <v>24</v>
      </c>
      <c r="AI34" s="49" t="s">
        <v>24</v>
      </c>
      <c r="AK34" s="32">
        <f t="shared" si="1"/>
        <v>1</v>
      </c>
      <c r="AL34" s="32">
        <f t="shared" si="2"/>
        <v>8</v>
      </c>
      <c r="AM34" s="32">
        <f t="shared" si="3"/>
        <v>1</v>
      </c>
      <c r="AN34" s="32">
        <f t="shared" si="4"/>
        <v>10</v>
      </c>
      <c r="AO34" s="58">
        <f t="shared" si="5"/>
        <v>0.1</v>
      </c>
      <c r="AP34" s="56">
        <f t="shared" si="6"/>
        <v>0.8</v>
      </c>
      <c r="AQ34" s="58">
        <f t="shared" si="7"/>
        <v>0.1</v>
      </c>
    </row>
    <row r="35" spans="1:43" ht="15.75" x14ac:dyDescent="0.25">
      <c r="A35" s="10"/>
      <c r="B35" s="10"/>
      <c r="C35" s="11" t="s">
        <v>66</v>
      </c>
      <c r="D35" s="10"/>
      <c r="E35" s="10"/>
      <c r="F35" s="10" t="s">
        <v>67</v>
      </c>
      <c r="G35" s="51" t="s">
        <v>24</v>
      </c>
      <c r="H35" s="51" t="s">
        <v>59</v>
      </c>
      <c r="I35" s="51" t="s">
        <v>357</v>
      </c>
      <c r="J35" s="51" t="s">
        <v>357</v>
      </c>
      <c r="K35" s="51" t="s">
        <v>15</v>
      </c>
      <c r="L35" s="51" t="s">
        <v>357</v>
      </c>
      <c r="M35" s="51" t="s">
        <v>357</v>
      </c>
      <c r="N35" s="51" t="s">
        <v>357</v>
      </c>
      <c r="O35" s="51" t="s">
        <v>357</v>
      </c>
      <c r="P35" s="51" t="s">
        <v>357</v>
      </c>
      <c r="Q35" s="51" t="s">
        <v>15</v>
      </c>
      <c r="R35" s="51" t="s">
        <v>357</v>
      </c>
      <c r="S35" s="51" t="s">
        <v>357</v>
      </c>
      <c r="T35" s="51" t="s">
        <v>357</v>
      </c>
      <c r="U35" s="51" t="s">
        <v>15</v>
      </c>
      <c r="V35" s="51" t="s">
        <v>357</v>
      </c>
      <c r="W35" s="51" t="s">
        <v>357</v>
      </c>
      <c r="X35" s="51" t="s">
        <v>357</v>
      </c>
      <c r="Y35" s="51" t="s">
        <v>357</v>
      </c>
      <c r="Z35" s="51" t="s">
        <v>357</v>
      </c>
      <c r="AA35" s="51" t="s">
        <v>357</v>
      </c>
      <c r="AB35" s="51" t="s">
        <v>357</v>
      </c>
      <c r="AC35" s="51" t="s">
        <v>357</v>
      </c>
      <c r="AD35" s="51" t="s">
        <v>357</v>
      </c>
      <c r="AE35" s="51" t="s">
        <v>15</v>
      </c>
      <c r="AF35" s="51" t="s">
        <v>357</v>
      </c>
      <c r="AG35" s="51" t="s">
        <v>357</v>
      </c>
      <c r="AH35" s="51" t="s">
        <v>357</v>
      </c>
      <c r="AI35" s="49" t="s">
        <v>15</v>
      </c>
      <c r="AK35" s="32">
        <f t="shared" si="1"/>
        <v>4</v>
      </c>
      <c r="AL35" s="32">
        <f t="shared" si="2"/>
        <v>1</v>
      </c>
      <c r="AM35" s="32">
        <f t="shared" si="3"/>
        <v>1</v>
      </c>
      <c r="AN35" s="32">
        <f t="shared" si="4"/>
        <v>6</v>
      </c>
      <c r="AO35" s="56">
        <f t="shared" si="5"/>
        <v>0.66666666666666663</v>
      </c>
      <c r="AP35" s="58">
        <f t="shared" si="6"/>
        <v>0.16666666666666666</v>
      </c>
      <c r="AQ35" s="58">
        <f t="shared" si="7"/>
        <v>0.16666666666666666</v>
      </c>
    </row>
    <row r="36" spans="1:43" ht="15.75" x14ac:dyDescent="0.25">
      <c r="A36" s="10"/>
      <c r="B36" s="10"/>
      <c r="C36" s="11" t="s">
        <v>68</v>
      </c>
      <c r="D36" s="10"/>
      <c r="E36" s="11"/>
      <c r="F36" s="10" t="s">
        <v>69</v>
      </c>
      <c r="G36" s="51" t="s">
        <v>15</v>
      </c>
      <c r="H36" s="51" t="s">
        <v>59</v>
      </c>
      <c r="I36" s="51" t="s">
        <v>357</v>
      </c>
      <c r="J36" s="51" t="s">
        <v>357</v>
      </c>
      <c r="K36" s="51" t="s">
        <v>59</v>
      </c>
      <c r="L36" s="51" t="s">
        <v>357</v>
      </c>
      <c r="M36" s="51" t="s">
        <v>357</v>
      </c>
      <c r="N36" s="51" t="s">
        <v>357</v>
      </c>
      <c r="O36" s="51" t="s">
        <v>357</v>
      </c>
      <c r="P36" s="51" t="s">
        <v>357</v>
      </c>
      <c r="Q36" s="51" t="s">
        <v>15</v>
      </c>
      <c r="R36" s="51" t="s">
        <v>357</v>
      </c>
      <c r="S36" s="51" t="s">
        <v>357</v>
      </c>
      <c r="T36" s="51" t="s">
        <v>357</v>
      </c>
      <c r="U36" s="51" t="s">
        <v>59</v>
      </c>
      <c r="V36" s="51" t="s">
        <v>24</v>
      </c>
      <c r="W36" s="51" t="s">
        <v>357</v>
      </c>
      <c r="X36" s="51" t="s">
        <v>15</v>
      </c>
      <c r="Y36" s="51" t="s">
        <v>357</v>
      </c>
      <c r="Z36" s="51" t="s">
        <v>357</v>
      </c>
      <c r="AA36" s="51" t="s">
        <v>357</v>
      </c>
      <c r="AB36" s="51" t="s">
        <v>357</v>
      </c>
      <c r="AC36" s="51" t="s">
        <v>59</v>
      </c>
      <c r="AD36" s="51" t="s">
        <v>357</v>
      </c>
      <c r="AE36" s="51" t="s">
        <v>15</v>
      </c>
      <c r="AF36" s="51" t="s">
        <v>357</v>
      </c>
      <c r="AG36" s="51" t="s">
        <v>357</v>
      </c>
      <c r="AH36" s="51" t="s">
        <v>357</v>
      </c>
      <c r="AI36" s="49" t="s">
        <v>59</v>
      </c>
      <c r="AK36" s="32">
        <f t="shared" si="1"/>
        <v>4</v>
      </c>
      <c r="AL36" s="32">
        <f t="shared" si="2"/>
        <v>1</v>
      </c>
      <c r="AM36" s="32">
        <f t="shared" si="3"/>
        <v>4</v>
      </c>
      <c r="AN36" s="32">
        <f t="shared" si="4"/>
        <v>9</v>
      </c>
      <c r="AO36" s="58">
        <f t="shared" si="5"/>
        <v>0.44444444444444442</v>
      </c>
      <c r="AP36" s="58">
        <f t="shared" si="6"/>
        <v>0.1111111111111111</v>
      </c>
      <c r="AQ36" s="56">
        <f t="shared" si="7"/>
        <v>0.44444444444444442</v>
      </c>
    </row>
    <row r="37" spans="1:43" ht="15.75" x14ac:dyDescent="0.25">
      <c r="A37" s="10"/>
      <c r="B37" s="10"/>
      <c r="C37" s="11" t="s">
        <v>70</v>
      </c>
      <c r="D37" s="10"/>
      <c r="E37" s="10"/>
      <c r="F37" s="10" t="s">
        <v>71</v>
      </c>
      <c r="G37" s="51" t="s">
        <v>357</v>
      </c>
      <c r="H37" s="51" t="s">
        <v>357</v>
      </c>
      <c r="I37" s="51" t="s">
        <v>357</v>
      </c>
      <c r="J37" s="51" t="s">
        <v>357</v>
      </c>
      <c r="K37" s="51" t="s">
        <v>357</v>
      </c>
      <c r="L37" s="51" t="s">
        <v>15</v>
      </c>
      <c r="M37" s="51" t="s">
        <v>357</v>
      </c>
      <c r="N37" s="51" t="s">
        <v>357</v>
      </c>
      <c r="O37" s="51" t="s">
        <v>357</v>
      </c>
      <c r="P37" s="51" t="s">
        <v>357</v>
      </c>
      <c r="Q37" s="51" t="s">
        <v>357</v>
      </c>
      <c r="R37" s="51" t="s">
        <v>357</v>
      </c>
      <c r="S37" s="51" t="s">
        <v>357</v>
      </c>
      <c r="T37" s="51" t="s">
        <v>357</v>
      </c>
      <c r="U37" s="51" t="s">
        <v>15</v>
      </c>
      <c r="V37" s="51" t="s">
        <v>357</v>
      </c>
      <c r="W37" s="51" t="s">
        <v>357</v>
      </c>
      <c r="X37" s="51" t="s">
        <v>357</v>
      </c>
      <c r="Y37" s="51" t="s">
        <v>357</v>
      </c>
      <c r="Z37" s="51" t="s">
        <v>357</v>
      </c>
      <c r="AA37" s="51" t="s">
        <v>357</v>
      </c>
      <c r="AB37" s="51" t="s">
        <v>357</v>
      </c>
      <c r="AC37" s="51" t="s">
        <v>357</v>
      </c>
      <c r="AD37" s="51" t="s">
        <v>357</v>
      </c>
      <c r="AE37" s="51" t="s">
        <v>357</v>
      </c>
      <c r="AF37" s="51" t="s">
        <v>357</v>
      </c>
      <c r="AG37" s="51" t="s">
        <v>357</v>
      </c>
      <c r="AH37" s="51" t="s">
        <v>357</v>
      </c>
      <c r="AI37" s="49" t="s">
        <v>15</v>
      </c>
      <c r="AK37" s="32">
        <f t="shared" si="1"/>
        <v>2</v>
      </c>
      <c r="AL37" s="32">
        <f t="shared" si="2"/>
        <v>0</v>
      </c>
      <c r="AM37" s="32">
        <f t="shared" si="3"/>
        <v>0</v>
      </c>
      <c r="AN37" s="32">
        <f t="shared" si="4"/>
        <v>2</v>
      </c>
      <c r="AO37" s="56">
        <f t="shared" si="5"/>
        <v>1</v>
      </c>
      <c r="AP37" s="58">
        <f t="shared" si="6"/>
        <v>0</v>
      </c>
      <c r="AQ37" s="58">
        <f t="shared" si="7"/>
        <v>0</v>
      </c>
    </row>
    <row r="38" spans="1:43" ht="15.75" x14ac:dyDescent="0.25">
      <c r="A38" s="10"/>
      <c r="B38" s="10"/>
      <c r="C38" s="11" t="s">
        <v>72</v>
      </c>
      <c r="D38" s="10"/>
      <c r="E38" s="23"/>
      <c r="F38" s="10" t="s">
        <v>73</v>
      </c>
      <c r="G38" s="51" t="s">
        <v>357</v>
      </c>
      <c r="H38" s="51" t="s">
        <v>15</v>
      </c>
      <c r="I38" s="51" t="s">
        <v>357</v>
      </c>
      <c r="J38" s="51" t="s">
        <v>357</v>
      </c>
      <c r="K38" s="51" t="s">
        <v>357</v>
      </c>
      <c r="L38" s="51" t="s">
        <v>357</v>
      </c>
      <c r="M38" s="51" t="s">
        <v>357</v>
      </c>
      <c r="N38" s="51" t="s">
        <v>357</v>
      </c>
      <c r="O38" s="51" t="s">
        <v>357</v>
      </c>
      <c r="P38" s="51" t="s">
        <v>357</v>
      </c>
      <c r="Q38" s="51" t="s">
        <v>357</v>
      </c>
      <c r="R38" s="51" t="s">
        <v>357</v>
      </c>
      <c r="S38" s="51" t="s">
        <v>357</v>
      </c>
      <c r="T38" s="51" t="s">
        <v>357</v>
      </c>
      <c r="U38" s="51" t="s">
        <v>357</v>
      </c>
      <c r="V38" s="51" t="s">
        <v>357</v>
      </c>
      <c r="W38" s="51" t="s">
        <v>357</v>
      </c>
      <c r="X38" s="51" t="s">
        <v>357</v>
      </c>
      <c r="Y38" s="51" t="s">
        <v>357</v>
      </c>
      <c r="Z38" s="51" t="s">
        <v>357</v>
      </c>
      <c r="AA38" s="51" t="s">
        <v>357</v>
      </c>
      <c r="AB38" s="51" t="s">
        <v>357</v>
      </c>
      <c r="AC38" s="51" t="s">
        <v>357</v>
      </c>
      <c r="AD38" s="51" t="s">
        <v>357</v>
      </c>
      <c r="AE38" s="51" t="s">
        <v>357</v>
      </c>
      <c r="AF38" s="51" t="s">
        <v>357</v>
      </c>
      <c r="AG38" s="51" t="s">
        <v>357</v>
      </c>
      <c r="AH38" s="51" t="s">
        <v>24</v>
      </c>
      <c r="AI38" s="49" t="s">
        <v>15</v>
      </c>
      <c r="AK38" s="32">
        <f t="shared" si="1"/>
        <v>1</v>
      </c>
      <c r="AL38" s="32">
        <f t="shared" si="2"/>
        <v>1</v>
      </c>
      <c r="AM38" s="32">
        <f t="shared" si="3"/>
        <v>0</v>
      </c>
      <c r="AN38" s="32">
        <f t="shared" si="4"/>
        <v>2</v>
      </c>
      <c r="AO38" s="56">
        <f t="shared" si="5"/>
        <v>0.5</v>
      </c>
      <c r="AP38" s="58">
        <f t="shared" si="6"/>
        <v>0.5</v>
      </c>
      <c r="AQ38" s="58">
        <f t="shared" si="7"/>
        <v>0</v>
      </c>
    </row>
    <row r="39" spans="1:43" ht="15.75" x14ac:dyDescent="0.25">
      <c r="A39" s="10"/>
      <c r="B39" s="10"/>
      <c r="C39" s="11" t="s">
        <v>74</v>
      </c>
      <c r="D39" s="10"/>
      <c r="E39" s="10"/>
      <c r="F39" s="10" t="s">
        <v>75</v>
      </c>
      <c r="G39" s="51" t="s">
        <v>357</v>
      </c>
      <c r="H39" s="51" t="s">
        <v>357</v>
      </c>
      <c r="I39" s="51" t="s">
        <v>357</v>
      </c>
      <c r="J39" s="51" t="s">
        <v>357</v>
      </c>
      <c r="K39" s="51" t="s">
        <v>357</v>
      </c>
      <c r="L39" s="51" t="s">
        <v>357</v>
      </c>
      <c r="M39" s="51" t="s">
        <v>357</v>
      </c>
      <c r="N39" s="51" t="s">
        <v>357</v>
      </c>
      <c r="O39" s="51" t="s">
        <v>357</v>
      </c>
      <c r="P39" s="51" t="s">
        <v>357</v>
      </c>
      <c r="Q39" s="51" t="s">
        <v>357</v>
      </c>
      <c r="R39" s="51" t="s">
        <v>357</v>
      </c>
      <c r="S39" s="51" t="s">
        <v>357</v>
      </c>
      <c r="T39" s="51" t="s">
        <v>357</v>
      </c>
      <c r="U39" s="51" t="s">
        <v>357</v>
      </c>
      <c r="V39" s="51" t="s">
        <v>357</v>
      </c>
      <c r="W39" s="51" t="s">
        <v>357</v>
      </c>
      <c r="X39" s="51" t="s">
        <v>357</v>
      </c>
      <c r="Y39" s="51" t="s">
        <v>357</v>
      </c>
      <c r="Z39" s="51" t="s">
        <v>357</v>
      </c>
      <c r="AA39" s="51" t="s">
        <v>357</v>
      </c>
      <c r="AB39" s="51" t="s">
        <v>357</v>
      </c>
      <c r="AC39" s="51" t="s">
        <v>357</v>
      </c>
      <c r="AD39" s="51" t="s">
        <v>357</v>
      </c>
      <c r="AE39" s="51" t="s">
        <v>357</v>
      </c>
      <c r="AF39" s="51" t="s">
        <v>357</v>
      </c>
      <c r="AG39" s="51" t="s">
        <v>357</v>
      </c>
      <c r="AH39" s="51" t="s">
        <v>357</v>
      </c>
      <c r="AI39" s="49"/>
      <c r="AK39" s="32">
        <f t="shared" si="1"/>
        <v>0</v>
      </c>
      <c r="AL39" s="32">
        <f t="shared" si="2"/>
        <v>0</v>
      </c>
      <c r="AM39" s="32">
        <f t="shared" si="3"/>
        <v>0</v>
      </c>
      <c r="AN39" s="32">
        <f t="shared" si="4"/>
        <v>0</v>
      </c>
      <c r="AO39" s="58">
        <f t="shared" si="5"/>
        <v>0</v>
      </c>
      <c r="AP39" s="58">
        <f t="shared" si="6"/>
        <v>0</v>
      </c>
      <c r="AQ39" s="58">
        <f t="shared" si="7"/>
        <v>0</v>
      </c>
    </row>
    <row r="40" spans="1:43" ht="15.75" x14ac:dyDescent="0.25">
      <c r="A40" s="10"/>
      <c r="B40" s="10"/>
      <c r="C40" s="11" t="s">
        <v>76</v>
      </c>
      <c r="D40" s="10"/>
      <c r="E40" s="10"/>
      <c r="F40" s="10" t="s">
        <v>77</v>
      </c>
      <c r="G40" s="51" t="s">
        <v>357</v>
      </c>
      <c r="H40" s="51" t="s">
        <v>357</v>
      </c>
      <c r="I40" s="51" t="s">
        <v>24</v>
      </c>
      <c r="J40" s="51" t="s">
        <v>357</v>
      </c>
      <c r="K40" s="51" t="s">
        <v>357</v>
      </c>
      <c r="L40" s="51" t="s">
        <v>357</v>
      </c>
      <c r="M40" s="51" t="s">
        <v>357</v>
      </c>
      <c r="N40" s="51" t="s">
        <v>357</v>
      </c>
      <c r="O40" s="51" t="s">
        <v>357</v>
      </c>
      <c r="P40" s="51" t="s">
        <v>357</v>
      </c>
      <c r="Q40" s="51" t="s">
        <v>357</v>
      </c>
      <c r="R40" s="51" t="s">
        <v>357</v>
      </c>
      <c r="S40" s="51" t="s">
        <v>357</v>
      </c>
      <c r="T40" s="51" t="s">
        <v>357</v>
      </c>
      <c r="U40" s="51" t="s">
        <v>357</v>
      </c>
      <c r="V40" s="51" t="s">
        <v>357</v>
      </c>
      <c r="W40" s="51" t="s">
        <v>357</v>
      </c>
      <c r="X40" s="51" t="s">
        <v>357</v>
      </c>
      <c r="Y40" s="51" t="s">
        <v>357</v>
      </c>
      <c r="Z40" s="51" t="s">
        <v>357</v>
      </c>
      <c r="AA40" s="51" t="s">
        <v>357</v>
      </c>
      <c r="AB40" s="51" t="s">
        <v>357</v>
      </c>
      <c r="AC40" s="51" t="s">
        <v>357</v>
      </c>
      <c r="AD40" s="51" t="s">
        <v>357</v>
      </c>
      <c r="AE40" s="51" t="s">
        <v>357</v>
      </c>
      <c r="AF40" s="51" t="s">
        <v>357</v>
      </c>
      <c r="AG40" s="51" t="s">
        <v>357</v>
      </c>
      <c r="AH40" s="51" t="s">
        <v>357</v>
      </c>
      <c r="AI40" s="49" t="s">
        <v>24</v>
      </c>
      <c r="AK40" s="32">
        <f t="shared" si="1"/>
        <v>0</v>
      </c>
      <c r="AL40" s="32">
        <f t="shared" si="2"/>
        <v>1</v>
      </c>
      <c r="AM40" s="32">
        <f t="shared" si="3"/>
        <v>0</v>
      </c>
      <c r="AN40" s="32">
        <f t="shared" si="4"/>
        <v>1</v>
      </c>
      <c r="AO40" s="58">
        <f t="shared" si="5"/>
        <v>0</v>
      </c>
      <c r="AP40" s="56">
        <f t="shared" si="6"/>
        <v>1</v>
      </c>
      <c r="AQ40" s="58">
        <f t="shared" si="7"/>
        <v>0</v>
      </c>
    </row>
    <row r="41" spans="1:43" ht="15.75" x14ac:dyDescent="0.25">
      <c r="A41" s="10"/>
      <c r="B41" s="10"/>
      <c r="C41" s="11" t="s">
        <v>78</v>
      </c>
      <c r="D41" s="10"/>
      <c r="E41" s="10"/>
      <c r="F41" s="10" t="s">
        <v>79</v>
      </c>
      <c r="G41" s="51" t="s">
        <v>357</v>
      </c>
      <c r="H41" s="51" t="s">
        <v>357</v>
      </c>
      <c r="I41" s="51" t="s">
        <v>357</v>
      </c>
      <c r="J41" s="51" t="s">
        <v>357</v>
      </c>
      <c r="K41" s="51" t="s">
        <v>357</v>
      </c>
      <c r="L41" s="51" t="s">
        <v>357</v>
      </c>
      <c r="M41" s="51" t="s">
        <v>357</v>
      </c>
      <c r="N41" s="51" t="s">
        <v>24</v>
      </c>
      <c r="O41" s="51" t="s">
        <v>357</v>
      </c>
      <c r="P41" s="51" t="s">
        <v>15</v>
      </c>
      <c r="Q41" s="51" t="s">
        <v>24</v>
      </c>
      <c r="R41" s="51" t="s">
        <v>24</v>
      </c>
      <c r="S41" s="51" t="s">
        <v>24</v>
      </c>
      <c r="T41" s="51" t="s">
        <v>357</v>
      </c>
      <c r="U41" s="51" t="s">
        <v>357</v>
      </c>
      <c r="V41" s="51" t="s">
        <v>357</v>
      </c>
      <c r="W41" s="51" t="s">
        <v>24</v>
      </c>
      <c r="X41" s="51" t="s">
        <v>24</v>
      </c>
      <c r="Y41" s="51" t="s">
        <v>357</v>
      </c>
      <c r="Z41" s="51" t="s">
        <v>357</v>
      </c>
      <c r="AA41" s="51" t="s">
        <v>24</v>
      </c>
      <c r="AB41" s="51" t="s">
        <v>357</v>
      </c>
      <c r="AC41" s="51" t="s">
        <v>59</v>
      </c>
      <c r="AD41" s="51" t="s">
        <v>357</v>
      </c>
      <c r="AE41" s="51" t="s">
        <v>24</v>
      </c>
      <c r="AF41" s="51" t="s">
        <v>357</v>
      </c>
      <c r="AG41" s="51" t="s">
        <v>357</v>
      </c>
      <c r="AH41" s="51" t="s">
        <v>24</v>
      </c>
      <c r="AI41" s="49" t="s">
        <v>24</v>
      </c>
      <c r="AK41" s="32">
        <f t="shared" si="1"/>
        <v>1</v>
      </c>
      <c r="AL41" s="32">
        <f t="shared" si="2"/>
        <v>9</v>
      </c>
      <c r="AM41" s="32">
        <f t="shared" si="3"/>
        <v>1</v>
      </c>
      <c r="AN41" s="32">
        <f t="shared" si="4"/>
        <v>11</v>
      </c>
      <c r="AO41" s="58">
        <f t="shared" si="5"/>
        <v>9.0909090909090912E-2</v>
      </c>
      <c r="AP41" s="56">
        <f t="shared" si="6"/>
        <v>0.81818181818181823</v>
      </c>
      <c r="AQ41" s="58">
        <f t="shared" si="7"/>
        <v>9.0909090909090912E-2</v>
      </c>
    </row>
    <row r="42" spans="1:43" ht="15.75" x14ac:dyDescent="0.25">
      <c r="A42" s="10"/>
      <c r="B42" s="10"/>
      <c r="C42" s="11" t="s">
        <v>80</v>
      </c>
      <c r="D42" s="10"/>
      <c r="E42" s="10"/>
      <c r="F42" s="10" t="s">
        <v>81</v>
      </c>
      <c r="G42" s="51" t="s">
        <v>15</v>
      </c>
      <c r="H42" s="51" t="s">
        <v>59</v>
      </c>
      <c r="I42" s="51" t="s">
        <v>357</v>
      </c>
      <c r="J42" s="51" t="s">
        <v>357</v>
      </c>
      <c r="K42" s="51" t="s">
        <v>357</v>
      </c>
      <c r="L42" s="51" t="s">
        <v>357</v>
      </c>
      <c r="M42" s="51" t="s">
        <v>357</v>
      </c>
      <c r="N42" s="51" t="s">
        <v>357</v>
      </c>
      <c r="O42" s="51" t="s">
        <v>15</v>
      </c>
      <c r="P42" s="51" t="s">
        <v>357</v>
      </c>
      <c r="Q42" s="51" t="s">
        <v>24</v>
      </c>
      <c r="R42" s="51" t="s">
        <v>357</v>
      </c>
      <c r="S42" s="51" t="s">
        <v>357</v>
      </c>
      <c r="T42" s="51" t="s">
        <v>357</v>
      </c>
      <c r="U42" s="51" t="s">
        <v>24</v>
      </c>
      <c r="V42" s="51" t="s">
        <v>357</v>
      </c>
      <c r="W42" s="51" t="s">
        <v>357</v>
      </c>
      <c r="X42" s="51" t="s">
        <v>24</v>
      </c>
      <c r="Y42" s="51" t="s">
        <v>357</v>
      </c>
      <c r="Z42" s="51" t="s">
        <v>357</v>
      </c>
      <c r="AA42" s="51" t="s">
        <v>357</v>
      </c>
      <c r="AB42" s="51" t="s">
        <v>357</v>
      </c>
      <c r="AC42" s="51" t="s">
        <v>357</v>
      </c>
      <c r="AD42" s="51" t="s">
        <v>357</v>
      </c>
      <c r="AE42" s="51" t="s">
        <v>15</v>
      </c>
      <c r="AF42" s="51" t="s">
        <v>357</v>
      </c>
      <c r="AG42" s="51" t="s">
        <v>357</v>
      </c>
      <c r="AH42" s="51" t="s">
        <v>24</v>
      </c>
      <c r="AI42" s="49" t="s">
        <v>24</v>
      </c>
      <c r="AK42" s="32">
        <f t="shared" si="1"/>
        <v>3</v>
      </c>
      <c r="AL42" s="32">
        <f t="shared" si="2"/>
        <v>4</v>
      </c>
      <c r="AM42" s="32">
        <f t="shared" si="3"/>
        <v>1</v>
      </c>
      <c r="AN42" s="32">
        <f t="shared" si="4"/>
        <v>8</v>
      </c>
      <c r="AO42" s="58">
        <f t="shared" si="5"/>
        <v>0.375</v>
      </c>
      <c r="AP42" s="56">
        <f t="shared" si="6"/>
        <v>0.5</v>
      </c>
      <c r="AQ42" s="58">
        <f t="shared" si="7"/>
        <v>0.125</v>
      </c>
    </row>
    <row r="43" spans="1:43" ht="15.75" x14ac:dyDescent="0.25">
      <c r="A43" s="10"/>
      <c r="B43" s="10" t="s">
        <v>82</v>
      </c>
      <c r="C43" s="11"/>
      <c r="D43" s="10"/>
      <c r="E43" s="10" t="s">
        <v>83</v>
      </c>
      <c r="F43" s="10"/>
      <c r="G43" s="51" t="s">
        <v>357</v>
      </c>
      <c r="H43" s="51" t="s">
        <v>357</v>
      </c>
      <c r="I43" s="51" t="s">
        <v>357</v>
      </c>
      <c r="J43" s="51" t="s">
        <v>357</v>
      </c>
      <c r="K43" s="51" t="s">
        <v>357</v>
      </c>
      <c r="L43" s="51" t="s">
        <v>357</v>
      </c>
      <c r="M43" s="51" t="s">
        <v>357</v>
      </c>
      <c r="N43" s="51" t="s">
        <v>357</v>
      </c>
      <c r="O43" s="51" t="s">
        <v>357</v>
      </c>
      <c r="P43" s="51" t="s">
        <v>357</v>
      </c>
      <c r="Q43" s="51" t="s">
        <v>357</v>
      </c>
      <c r="R43" s="51" t="s">
        <v>357</v>
      </c>
      <c r="S43" s="51" t="s">
        <v>357</v>
      </c>
      <c r="T43" s="51" t="s">
        <v>357</v>
      </c>
      <c r="U43" s="51" t="s">
        <v>357</v>
      </c>
      <c r="V43" s="51" t="s">
        <v>357</v>
      </c>
      <c r="W43" s="51" t="s">
        <v>357</v>
      </c>
      <c r="X43" s="51" t="s">
        <v>357</v>
      </c>
      <c r="Y43" s="51" t="s">
        <v>357</v>
      </c>
      <c r="Z43" s="51" t="s">
        <v>357</v>
      </c>
      <c r="AA43" s="51" t="s">
        <v>357</v>
      </c>
      <c r="AB43" s="51" t="s">
        <v>357</v>
      </c>
      <c r="AC43" s="51" t="s">
        <v>357</v>
      </c>
      <c r="AD43" s="51" t="s">
        <v>357</v>
      </c>
      <c r="AE43" s="51" t="s">
        <v>357</v>
      </c>
      <c r="AF43" s="51" t="s">
        <v>357</v>
      </c>
      <c r="AG43" s="51" t="s">
        <v>357</v>
      </c>
      <c r="AH43" s="51" t="s">
        <v>357</v>
      </c>
      <c r="AI43" s="49"/>
      <c r="AK43" s="32">
        <f t="shared" si="1"/>
        <v>0</v>
      </c>
      <c r="AL43" s="32">
        <f t="shared" si="2"/>
        <v>0</v>
      </c>
      <c r="AM43" s="32">
        <f t="shared" si="3"/>
        <v>0</v>
      </c>
      <c r="AN43" s="32">
        <f t="shared" si="4"/>
        <v>0</v>
      </c>
      <c r="AO43" s="58">
        <f t="shared" si="5"/>
        <v>0</v>
      </c>
      <c r="AP43" s="58">
        <f t="shared" si="6"/>
        <v>0</v>
      </c>
      <c r="AQ43" s="58">
        <f t="shared" si="7"/>
        <v>0</v>
      </c>
    </row>
    <row r="44" spans="1:43" ht="15.75" x14ac:dyDescent="0.25">
      <c r="A44" s="10"/>
      <c r="B44" s="10"/>
      <c r="C44" s="11" t="s">
        <v>84</v>
      </c>
      <c r="D44" s="10"/>
      <c r="E44" s="10"/>
      <c r="F44" s="10" t="s">
        <v>85</v>
      </c>
      <c r="G44" s="51" t="s">
        <v>357</v>
      </c>
      <c r="H44" s="51" t="s">
        <v>24</v>
      </c>
      <c r="I44" s="51" t="s">
        <v>24</v>
      </c>
      <c r="J44" s="51" t="s">
        <v>59</v>
      </c>
      <c r="K44" s="51" t="s">
        <v>24</v>
      </c>
      <c r="L44" s="51" t="s">
        <v>59</v>
      </c>
      <c r="M44" s="51" t="s">
        <v>357</v>
      </c>
      <c r="N44" s="51" t="s">
        <v>24</v>
      </c>
      <c r="O44" s="51" t="s">
        <v>24</v>
      </c>
      <c r="P44" s="51" t="s">
        <v>24</v>
      </c>
      <c r="Q44" s="51" t="s">
        <v>357</v>
      </c>
      <c r="R44" s="51" t="s">
        <v>357</v>
      </c>
      <c r="S44" s="51" t="s">
        <v>24</v>
      </c>
      <c r="T44" s="51" t="s">
        <v>357</v>
      </c>
      <c r="U44" s="51" t="s">
        <v>24</v>
      </c>
      <c r="V44" s="51" t="s">
        <v>357</v>
      </c>
      <c r="W44" s="51" t="s">
        <v>59</v>
      </c>
      <c r="X44" s="51" t="s">
        <v>357</v>
      </c>
      <c r="Y44" s="51" t="s">
        <v>24</v>
      </c>
      <c r="Z44" s="51" t="s">
        <v>261</v>
      </c>
      <c r="AA44" s="51" t="s">
        <v>24</v>
      </c>
      <c r="AB44" s="51" t="s">
        <v>59</v>
      </c>
      <c r="AC44" s="51" t="s">
        <v>357</v>
      </c>
      <c r="AD44" s="51" t="s">
        <v>59</v>
      </c>
      <c r="AE44" s="51" t="s">
        <v>24</v>
      </c>
      <c r="AF44" s="51" t="s">
        <v>24</v>
      </c>
      <c r="AG44" s="51" t="s">
        <v>24</v>
      </c>
      <c r="AH44" s="51" t="s">
        <v>24</v>
      </c>
      <c r="AI44" s="49" t="s">
        <v>24</v>
      </c>
      <c r="AK44" s="32">
        <f t="shared" si="1"/>
        <v>0</v>
      </c>
      <c r="AL44" s="32">
        <f t="shared" si="2"/>
        <v>15</v>
      </c>
      <c r="AM44" s="32">
        <f t="shared" si="3"/>
        <v>5</v>
      </c>
      <c r="AN44" s="32">
        <f t="shared" si="4"/>
        <v>20</v>
      </c>
      <c r="AO44" s="58">
        <f t="shared" si="5"/>
        <v>0</v>
      </c>
      <c r="AP44" s="56">
        <f t="shared" si="6"/>
        <v>0.75</v>
      </c>
      <c r="AQ44" s="58">
        <f t="shared" si="7"/>
        <v>0.25</v>
      </c>
    </row>
    <row r="45" spans="1:43" ht="15.75" x14ac:dyDescent="0.25">
      <c r="A45" s="10"/>
      <c r="B45" s="10"/>
      <c r="C45" s="11" t="s">
        <v>86</v>
      </c>
      <c r="D45" s="10"/>
      <c r="E45" s="10"/>
      <c r="F45" s="10" t="s">
        <v>87</v>
      </c>
      <c r="G45" s="51" t="s">
        <v>59</v>
      </c>
      <c r="H45" s="51" t="s">
        <v>357</v>
      </c>
      <c r="I45" s="51" t="s">
        <v>357</v>
      </c>
      <c r="J45" s="51" t="s">
        <v>357</v>
      </c>
      <c r="K45" s="51" t="s">
        <v>24</v>
      </c>
      <c r="L45" s="51" t="s">
        <v>357</v>
      </c>
      <c r="M45" s="51" t="s">
        <v>24</v>
      </c>
      <c r="N45" s="51" t="s">
        <v>24</v>
      </c>
      <c r="O45" s="51" t="s">
        <v>24</v>
      </c>
      <c r="P45" s="51" t="s">
        <v>59</v>
      </c>
      <c r="Q45" s="51" t="s">
        <v>24</v>
      </c>
      <c r="R45" s="51" t="s">
        <v>59</v>
      </c>
      <c r="S45" s="51" t="s">
        <v>357</v>
      </c>
      <c r="T45" s="51" t="s">
        <v>59</v>
      </c>
      <c r="U45" s="51" t="s">
        <v>24</v>
      </c>
      <c r="V45" s="51" t="s">
        <v>24</v>
      </c>
      <c r="W45" s="51" t="s">
        <v>24</v>
      </c>
      <c r="X45" s="51" t="s">
        <v>15</v>
      </c>
      <c r="Y45" s="51" t="s">
        <v>357</v>
      </c>
      <c r="Z45" s="51" t="s">
        <v>261</v>
      </c>
      <c r="AA45" s="51" t="s">
        <v>24</v>
      </c>
      <c r="AB45" s="51" t="s">
        <v>357</v>
      </c>
      <c r="AC45" s="51" t="s">
        <v>15</v>
      </c>
      <c r="AD45" s="51" t="s">
        <v>59</v>
      </c>
      <c r="AE45" s="51" t="s">
        <v>24</v>
      </c>
      <c r="AF45" s="51" t="s">
        <v>24</v>
      </c>
      <c r="AG45" s="51" t="s">
        <v>357</v>
      </c>
      <c r="AH45" s="51" t="s">
        <v>357</v>
      </c>
      <c r="AI45" s="49" t="s">
        <v>24</v>
      </c>
      <c r="AK45" s="32">
        <f t="shared" si="1"/>
        <v>2</v>
      </c>
      <c r="AL45" s="32">
        <f t="shared" si="2"/>
        <v>12</v>
      </c>
      <c r="AM45" s="32">
        <f t="shared" si="3"/>
        <v>5</v>
      </c>
      <c r="AN45" s="32">
        <f t="shared" si="4"/>
        <v>19</v>
      </c>
      <c r="AO45" s="58">
        <f t="shared" si="5"/>
        <v>0.10526315789473684</v>
      </c>
      <c r="AP45" s="56">
        <f t="shared" si="6"/>
        <v>0.63157894736842102</v>
      </c>
      <c r="AQ45" s="58">
        <f t="shared" si="7"/>
        <v>0.26315789473684209</v>
      </c>
    </row>
    <row r="46" spans="1:43" ht="15.75" x14ac:dyDescent="0.25">
      <c r="A46" s="10"/>
      <c r="B46" s="10"/>
      <c r="C46" s="11" t="s">
        <v>88</v>
      </c>
      <c r="D46" s="10"/>
      <c r="E46" s="10"/>
      <c r="F46" s="10" t="s">
        <v>89</v>
      </c>
      <c r="G46" s="51" t="s">
        <v>357</v>
      </c>
      <c r="H46" s="51" t="s">
        <v>357</v>
      </c>
      <c r="I46" s="51" t="s">
        <v>357</v>
      </c>
      <c r="J46" s="51" t="s">
        <v>357</v>
      </c>
      <c r="K46" s="51" t="s">
        <v>15</v>
      </c>
      <c r="L46" s="51" t="s">
        <v>357</v>
      </c>
      <c r="M46" s="51" t="s">
        <v>357</v>
      </c>
      <c r="N46" s="51" t="s">
        <v>357</v>
      </c>
      <c r="O46" s="51" t="s">
        <v>357</v>
      </c>
      <c r="P46" s="51" t="s">
        <v>357</v>
      </c>
      <c r="Q46" s="51" t="s">
        <v>357</v>
      </c>
      <c r="R46" s="51" t="s">
        <v>24</v>
      </c>
      <c r="S46" s="51" t="s">
        <v>357</v>
      </c>
      <c r="T46" s="51" t="s">
        <v>59</v>
      </c>
      <c r="U46" s="51" t="s">
        <v>24</v>
      </c>
      <c r="V46" s="51" t="s">
        <v>357</v>
      </c>
      <c r="W46" s="51" t="s">
        <v>357</v>
      </c>
      <c r="X46" s="51" t="s">
        <v>24</v>
      </c>
      <c r="Y46" s="51" t="s">
        <v>357</v>
      </c>
      <c r="Z46" s="51" t="s">
        <v>357</v>
      </c>
      <c r="AA46" s="51" t="s">
        <v>357</v>
      </c>
      <c r="AB46" s="51" t="s">
        <v>357</v>
      </c>
      <c r="AC46" s="51" t="s">
        <v>15</v>
      </c>
      <c r="AD46" s="51" t="s">
        <v>357</v>
      </c>
      <c r="AE46" s="51" t="s">
        <v>24</v>
      </c>
      <c r="AF46" s="51" t="s">
        <v>24</v>
      </c>
      <c r="AG46" s="51" t="s">
        <v>24</v>
      </c>
      <c r="AH46" s="51" t="s">
        <v>357</v>
      </c>
      <c r="AI46" s="49" t="s">
        <v>24</v>
      </c>
      <c r="AK46" s="32">
        <f t="shared" si="1"/>
        <v>2</v>
      </c>
      <c r="AL46" s="32">
        <f t="shared" si="2"/>
        <v>6</v>
      </c>
      <c r="AM46" s="32">
        <f t="shared" si="3"/>
        <v>1</v>
      </c>
      <c r="AN46" s="32">
        <f t="shared" si="4"/>
        <v>9</v>
      </c>
      <c r="AO46" s="58">
        <f t="shared" si="5"/>
        <v>0.22222222222222221</v>
      </c>
      <c r="AP46" s="56">
        <f t="shared" si="6"/>
        <v>0.66666666666666663</v>
      </c>
      <c r="AQ46" s="58">
        <f t="shared" si="7"/>
        <v>0.1111111111111111</v>
      </c>
    </row>
    <row r="47" spans="1:43" ht="15.75" x14ac:dyDescent="0.25">
      <c r="A47" s="10"/>
      <c r="B47" s="10"/>
      <c r="C47" s="11" t="s">
        <v>90</v>
      </c>
      <c r="D47" s="10"/>
      <c r="E47" s="10"/>
      <c r="F47" s="10" t="s">
        <v>91</v>
      </c>
      <c r="G47" s="51" t="s">
        <v>357</v>
      </c>
      <c r="H47" s="51" t="s">
        <v>357</v>
      </c>
      <c r="I47" s="51" t="s">
        <v>357</v>
      </c>
      <c r="J47" s="51" t="s">
        <v>357</v>
      </c>
      <c r="K47" s="51" t="s">
        <v>24</v>
      </c>
      <c r="L47" s="51" t="s">
        <v>357</v>
      </c>
      <c r="M47" s="51" t="s">
        <v>357</v>
      </c>
      <c r="N47" s="51" t="s">
        <v>357</v>
      </c>
      <c r="O47" s="51" t="s">
        <v>357</v>
      </c>
      <c r="P47" s="51" t="s">
        <v>24</v>
      </c>
      <c r="Q47" s="51" t="s">
        <v>357</v>
      </c>
      <c r="R47" s="51" t="s">
        <v>357</v>
      </c>
      <c r="S47" s="51" t="s">
        <v>357</v>
      </c>
      <c r="T47" s="51" t="s">
        <v>357</v>
      </c>
      <c r="U47" s="51" t="s">
        <v>24</v>
      </c>
      <c r="V47" s="51" t="s">
        <v>357</v>
      </c>
      <c r="W47" s="51" t="s">
        <v>357</v>
      </c>
      <c r="X47" s="51" t="s">
        <v>24</v>
      </c>
      <c r="Y47" s="51" t="s">
        <v>357</v>
      </c>
      <c r="Z47" s="51" t="s">
        <v>261</v>
      </c>
      <c r="AA47" s="51" t="s">
        <v>357</v>
      </c>
      <c r="AB47" s="51" t="s">
        <v>357</v>
      </c>
      <c r="AC47" s="51" t="s">
        <v>357</v>
      </c>
      <c r="AD47" s="51" t="s">
        <v>59</v>
      </c>
      <c r="AE47" s="51" t="s">
        <v>357</v>
      </c>
      <c r="AF47" s="51" t="s">
        <v>24</v>
      </c>
      <c r="AG47" s="51" t="s">
        <v>357</v>
      </c>
      <c r="AH47" s="51" t="s">
        <v>357</v>
      </c>
      <c r="AI47" s="49" t="s">
        <v>24</v>
      </c>
      <c r="AK47" s="32">
        <f t="shared" si="1"/>
        <v>0</v>
      </c>
      <c r="AL47" s="32">
        <f t="shared" si="2"/>
        <v>6</v>
      </c>
      <c r="AM47" s="32">
        <f t="shared" si="3"/>
        <v>1</v>
      </c>
      <c r="AN47" s="32">
        <f t="shared" si="4"/>
        <v>7</v>
      </c>
      <c r="AO47" s="58">
        <f t="shared" si="5"/>
        <v>0</v>
      </c>
      <c r="AP47" s="56">
        <f t="shared" si="6"/>
        <v>0.8571428571428571</v>
      </c>
      <c r="AQ47" s="58">
        <f t="shared" si="7"/>
        <v>0.14285714285714285</v>
      </c>
    </row>
    <row r="48" spans="1:43" ht="15.75" x14ac:dyDescent="0.25">
      <c r="A48" s="10"/>
      <c r="B48" s="10"/>
      <c r="C48" s="11" t="s">
        <v>92</v>
      </c>
      <c r="D48" s="10"/>
      <c r="E48" s="10"/>
      <c r="F48" s="10" t="s">
        <v>93</v>
      </c>
      <c r="G48" s="51" t="s">
        <v>15</v>
      </c>
      <c r="H48" s="51" t="s">
        <v>59</v>
      </c>
      <c r="I48" s="51" t="s">
        <v>59</v>
      </c>
      <c r="J48" s="51" t="s">
        <v>15</v>
      </c>
      <c r="K48" s="51" t="s">
        <v>15</v>
      </c>
      <c r="L48" s="51" t="s">
        <v>15</v>
      </c>
      <c r="M48" s="51" t="s">
        <v>15</v>
      </c>
      <c r="N48" s="51" t="s">
        <v>15</v>
      </c>
      <c r="O48" s="51" t="s">
        <v>15</v>
      </c>
      <c r="P48" s="51" t="s">
        <v>15</v>
      </c>
      <c r="Q48" s="51" t="s">
        <v>59</v>
      </c>
      <c r="R48" s="51" t="s">
        <v>15</v>
      </c>
      <c r="S48" s="51" t="s">
        <v>15</v>
      </c>
      <c r="T48" s="51" t="s">
        <v>59</v>
      </c>
      <c r="U48" s="51" t="s">
        <v>15</v>
      </c>
      <c r="V48" s="51" t="s">
        <v>59</v>
      </c>
      <c r="W48" s="51" t="s">
        <v>15</v>
      </c>
      <c r="X48" s="51" t="s">
        <v>15</v>
      </c>
      <c r="Y48" s="51" t="s">
        <v>15</v>
      </c>
      <c r="Z48" s="51" t="s">
        <v>260</v>
      </c>
      <c r="AA48" s="51" t="s">
        <v>15</v>
      </c>
      <c r="AB48" s="51" t="s">
        <v>15</v>
      </c>
      <c r="AC48" s="51" t="s">
        <v>15</v>
      </c>
      <c r="AD48" s="51" t="s">
        <v>59</v>
      </c>
      <c r="AE48" s="51" t="s">
        <v>59</v>
      </c>
      <c r="AF48" s="51" t="s">
        <v>15</v>
      </c>
      <c r="AG48" s="51" t="s">
        <v>15</v>
      </c>
      <c r="AH48" s="51" t="s">
        <v>15</v>
      </c>
      <c r="AI48" s="49" t="s">
        <v>15</v>
      </c>
      <c r="AK48" s="32">
        <f t="shared" si="1"/>
        <v>21</v>
      </c>
      <c r="AL48" s="32">
        <f t="shared" si="2"/>
        <v>0</v>
      </c>
      <c r="AM48" s="32">
        <f t="shared" si="3"/>
        <v>7</v>
      </c>
      <c r="AN48" s="32">
        <f t="shared" si="4"/>
        <v>28</v>
      </c>
      <c r="AO48" s="56">
        <f t="shared" si="5"/>
        <v>0.75</v>
      </c>
      <c r="AP48" s="58">
        <f t="shared" si="6"/>
        <v>0</v>
      </c>
      <c r="AQ48" s="58">
        <f t="shared" si="7"/>
        <v>0.25</v>
      </c>
    </row>
    <row r="49" spans="1:43" ht="15.75" x14ac:dyDescent="0.25">
      <c r="A49" s="10"/>
      <c r="B49" s="10"/>
      <c r="C49" s="11" t="s">
        <v>94</v>
      </c>
      <c r="D49" s="10"/>
      <c r="E49" s="10"/>
      <c r="F49" s="10" t="s">
        <v>95</v>
      </c>
      <c r="G49" s="51" t="s">
        <v>357</v>
      </c>
      <c r="H49" s="51" t="s">
        <v>357</v>
      </c>
      <c r="I49" s="51" t="s">
        <v>357</v>
      </c>
      <c r="J49" s="51" t="s">
        <v>59</v>
      </c>
      <c r="K49" s="51" t="s">
        <v>357</v>
      </c>
      <c r="L49" s="51" t="s">
        <v>357</v>
      </c>
      <c r="M49" s="51" t="s">
        <v>357</v>
      </c>
      <c r="N49" s="51" t="s">
        <v>357</v>
      </c>
      <c r="O49" s="51" t="s">
        <v>357</v>
      </c>
      <c r="P49" s="51" t="s">
        <v>357</v>
      </c>
      <c r="Q49" s="51" t="s">
        <v>357</v>
      </c>
      <c r="R49" s="51" t="s">
        <v>357</v>
      </c>
      <c r="S49" s="51" t="s">
        <v>357</v>
      </c>
      <c r="T49" s="51" t="s">
        <v>357</v>
      </c>
      <c r="U49" s="51" t="s">
        <v>15</v>
      </c>
      <c r="V49" s="51" t="s">
        <v>357</v>
      </c>
      <c r="W49" s="51" t="s">
        <v>24</v>
      </c>
      <c r="X49" s="51" t="s">
        <v>357</v>
      </c>
      <c r="Y49" s="51" t="s">
        <v>357</v>
      </c>
      <c r="Z49" s="51" t="s">
        <v>357</v>
      </c>
      <c r="AA49" s="51" t="s">
        <v>24</v>
      </c>
      <c r="AB49" s="51" t="s">
        <v>357</v>
      </c>
      <c r="AC49" s="51" t="s">
        <v>357</v>
      </c>
      <c r="AD49" s="51" t="s">
        <v>357</v>
      </c>
      <c r="AE49" s="51" t="s">
        <v>357</v>
      </c>
      <c r="AF49" s="51" t="s">
        <v>357</v>
      </c>
      <c r="AG49" s="51" t="s">
        <v>357</v>
      </c>
      <c r="AH49" s="51" t="s">
        <v>357</v>
      </c>
      <c r="AI49" s="49" t="s">
        <v>15</v>
      </c>
      <c r="AK49" s="32">
        <f t="shared" si="1"/>
        <v>1</v>
      </c>
      <c r="AL49" s="32">
        <f t="shared" si="2"/>
        <v>2</v>
      </c>
      <c r="AM49" s="32">
        <f t="shared" si="3"/>
        <v>1</v>
      </c>
      <c r="AN49" s="32">
        <f t="shared" si="4"/>
        <v>4</v>
      </c>
      <c r="AO49" s="56">
        <f t="shared" si="5"/>
        <v>0.25</v>
      </c>
      <c r="AP49" s="58">
        <f t="shared" si="6"/>
        <v>0.5</v>
      </c>
      <c r="AQ49" s="58">
        <f t="shared" si="7"/>
        <v>0.25</v>
      </c>
    </row>
    <row r="50" spans="1:43" ht="15.75" x14ac:dyDescent="0.25">
      <c r="A50" s="10"/>
      <c r="B50" s="10"/>
      <c r="C50" s="11" t="s">
        <v>96</v>
      </c>
      <c r="D50" s="10"/>
      <c r="E50" s="10"/>
      <c r="F50" s="10" t="s">
        <v>97</v>
      </c>
      <c r="G50" s="51" t="s">
        <v>15</v>
      </c>
      <c r="H50" s="51" t="s">
        <v>59</v>
      </c>
      <c r="I50" s="51" t="s">
        <v>15</v>
      </c>
      <c r="J50" s="51" t="s">
        <v>357</v>
      </c>
      <c r="K50" s="51" t="s">
        <v>15</v>
      </c>
      <c r="L50" s="51" t="s">
        <v>15</v>
      </c>
      <c r="M50" s="51" t="s">
        <v>15</v>
      </c>
      <c r="N50" s="51" t="s">
        <v>357</v>
      </c>
      <c r="O50" s="51" t="s">
        <v>15</v>
      </c>
      <c r="P50" s="51" t="s">
        <v>15</v>
      </c>
      <c r="Q50" s="51" t="s">
        <v>15</v>
      </c>
      <c r="R50" s="51" t="s">
        <v>15</v>
      </c>
      <c r="S50" s="51" t="s">
        <v>15</v>
      </c>
      <c r="T50" s="51" t="s">
        <v>15</v>
      </c>
      <c r="U50" s="51" t="s">
        <v>15</v>
      </c>
      <c r="V50" s="51" t="s">
        <v>24</v>
      </c>
      <c r="W50" s="51" t="s">
        <v>15</v>
      </c>
      <c r="X50" s="51" t="s">
        <v>15</v>
      </c>
      <c r="Y50" s="51" t="s">
        <v>15</v>
      </c>
      <c r="Z50" s="51" t="s">
        <v>260</v>
      </c>
      <c r="AA50" s="51" t="s">
        <v>15</v>
      </c>
      <c r="AB50" s="51" t="s">
        <v>357</v>
      </c>
      <c r="AC50" s="51" t="s">
        <v>15</v>
      </c>
      <c r="AD50" s="51" t="s">
        <v>15</v>
      </c>
      <c r="AE50" s="51" t="s">
        <v>15</v>
      </c>
      <c r="AF50" s="51" t="s">
        <v>15</v>
      </c>
      <c r="AG50" s="51" t="s">
        <v>15</v>
      </c>
      <c r="AH50" s="51" t="s">
        <v>15</v>
      </c>
      <c r="AI50" s="49" t="s">
        <v>15</v>
      </c>
      <c r="AK50" s="32">
        <f t="shared" si="1"/>
        <v>23</v>
      </c>
      <c r="AL50" s="32">
        <f t="shared" si="2"/>
        <v>1</v>
      </c>
      <c r="AM50" s="32">
        <f t="shared" si="3"/>
        <v>1</v>
      </c>
      <c r="AN50" s="32">
        <f t="shared" si="4"/>
        <v>25</v>
      </c>
      <c r="AO50" s="56">
        <f t="shared" si="5"/>
        <v>0.92</v>
      </c>
      <c r="AP50" s="58">
        <f t="shared" si="6"/>
        <v>0.04</v>
      </c>
      <c r="AQ50" s="58">
        <f t="shared" si="7"/>
        <v>0.04</v>
      </c>
    </row>
    <row r="51" spans="1:43" ht="15.75" x14ac:dyDescent="0.25">
      <c r="A51" s="10"/>
      <c r="B51" s="10"/>
      <c r="C51" s="11" t="s">
        <v>98</v>
      </c>
      <c r="D51" s="10"/>
      <c r="E51" s="10"/>
      <c r="F51" s="10" t="s">
        <v>99</v>
      </c>
      <c r="G51" s="51" t="s">
        <v>357</v>
      </c>
      <c r="H51" s="51" t="s">
        <v>59</v>
      </c>
      <c r="I51" s="51" t="s">
        <v>357</v>
      </c>
      <c r="J51" s="51" t="s">
        <v>357</v>
      </c>
      <c r="K51" s="51" t="s">
        <v>15</v>
      </c>
      <c r="L51" s="51" t="s">
        <v>357</v>
      </c>
      <c r="M51" s="51" t="s">
        <v>357</v>
      </c>
      <c r="N51" s="51" t="s">
        <v>357</v>
      </c>
      <c r="O51" s="51" t="s">
        <v>15</v>
      </c>
      <c r="P51" s="51" t="s">
        <v>24</v>
      </c>
      <c r="Q51" s="51" t="s">
        <v>357</v>
      </c>
      <c r="R51" s="51" t="s">
        <v>357</v>
      </c>
      <c r="S51" s="51" t="s">
        <v>357</v>
      </c>
      <c r="T51" s="51" t="s">
        <v>357</v>
      </c>
      <c r="U51" s="51" t="s">
        <v>357</v>
      </c>
      <c r="V51" s="51" t="s">
        <v>357</v>
      </c>
      <c r="W51" s="51" t="s">
        <v>357</v>
      </c>
      <c r="X51" s="51" t="s">
        <v>15</v>
      </c>
      <c r="Y51" s="51" t="s">
        <v>357</v>
      </c>
      <c r="Z51" s="51" t="s">
        <v>260</v>
      </c>
      <c r="AA51" s="51" t="s">
        <v>357</v>
      </c>
      <c r="AB51" s="51" t="s">
        <v>24</v>
      </c>
      <c r="AC51" s="51" t="s">
        <v>15</v>
      </c>
      <c r="AD51" s="51" t="s">
        <v>357</v>
      </c>
      <c r="AE51" s="51" t="s">
        <v>24</v>
      </c>
      <c r="AF51" s="51" t="s">
        <v>357</v>
      </c>
      <c r="AG51" s="51" t="s">
        <v>357</v>
      </c>
      <c r="AH51" s="51" t="s">
        <v>357</v>
      </c>
      <c r="AI51" s="49" t="s">
        <v>15</v>
      </c>
      <c r="AK51" s="32">
        <f t="shared" si="1"/>
        <v>5</v>
      </c>
      <c r="AL51" s="32">
        <f t="shared" si="2"/>
        <v>3</v>
      </c>
      <c r="AM51" s="32">
        <f t="shared" si="3"/>
        <v>1</v>
      </c>
      <c r="AN51" s="32">
        <f t="shared" si="4"/>
        <v>9</v>
      </c>
      <c r="AO51" s="56">
        <f t="shared" si="5"/>
        <v>0.55555555555555558</v>
      </c>
      <c r="AP51" s="58">
        <f t="shared" si="6"/>
        <v>0.33333333333333331</v>
      </c>
      <c r="AQ51" s="58">
        <f t="shared" si="7"/>
        <v>0.1111111111111111</v>
      </c>
    </row>
    <row r="52" spans="1:43" ht="15.75" x14ac:dyDescent="0.25">
      <c r="A52" s="10"/>
      <c r="B52" s="10"/>
      <c r="C52" s="11" t="s">
        <v>100</v>
      </c>
      <c r="D52" s="10"/>
      <c r="E52" s="10"/>
      <c r="F52" s="10" t="s">
        <v>101</v>
      </c>
      <c r="G52" s="51" t="s">
        <v>357</v>
      </c>
      <c r="H52" s="51" t="s">
        <v>357</v>
      </c>
      <c r="I52" s="51" t="s">
        <v>357</v>
      </c>
      <c r="J52" s="51" t="s">
        <v>357</v>
      </c>
      <c r="K52" s="51" t="s">
        <v>357</v>
      </c>
      <c r="L52" s="51" t="s">
        <v>357</v>
      </c>
      <c r="M52" s="51" t="s">
        <v>357</v>
      </c>
      <c r="N52" s="51" t="s">
        <v>357</v>
      </c>
      <c r="O52" s="51" t="s">
        <v>357</v>
      </c>
      <c r="P52" s="51" t="s">
        <v>357</v>
      </c>
      <c r="Q52" s="51" t="s">
        <v>357</v>
      </c>
      <c r="R52" s="51" t="s">
        <v>357</v>
      </c>
      <c r="S52" s="51" t="s">
        <v>357</v>
      </c>
      <c r="T52" s="51" t="s">
        <v>357</v>
      </c>
      <c r="U52" s="51" t="s">
        <v>357</v>
      </c>
      <c r="V52" s="51" t="s">
        <v>357</v>
      </c>
      <c r="W52" s="51" t="s">
        <v>357</v>
      </c>
      <c r="X52" s="51" t="s">
        <v>357</v>
      </c>
      <c r="Y52" s="51" t="s">
        <v>357</v>
      </c>
      <c r="Z52" s="51" t="s">
        <v>357</v>
      </c>
      <c r="AA52" s="51" t="s">
        <v>357</v>
      </c>
      <c r="AB52" s="51" t="s">
        <v>357</v>
      </c>
      <c r="AC52" s="51" t="s">
        <v>357</v>
      </c>
      <c r="AD52" s="51" t="s">
        <v>357</v>
      </c>
      <c r="AE52" s="51" t="s">
        <v>357</v>
      </c>
      <c r="AF52" s="51" t="s">
        <v>357</v>
      </c>
      <c r="AG52" s="51" t="s">
        <v>357</v>
      </c>
      <c r="AH52" s="51" t="s">
        <v>357</v>
      </c>
      <c r="AI52" s="49"/>
      <c r="AK52" s="32">
        <f t="shared" si="1"/>
        <v>0</v>
      </c>
      <c r="AL52" s="32">
        <f t="shared" si="2"/>
        <v>0</v>
      </c>
      <c r="AM52" s="32">
        <f t="shared" si="3"/>
        <v>0</v>
      </c>
      <c r="AN52" s="32">
        <f t="shared" si="4"/>
        <v>0</v>
      </c>
      <c r="AO52" s="58">
        <f t="shared" si="5"/>
        <v>0</v>
      </c>
      <c r="AP52" s="58">
        <f t="shared" si="6"/>
        <v>0</v>
      </c>
      <c r="AQ52" s="58">
        <f t="shared" si="7"/>
        <v>0</v>
      </c>
    </row>
    <row r="53" spans="1:43" ht="15.75" x14ac:dyDescent="0.25">
      <c r="A53" s="10"/>
      <c r="B53" s="10"/>
      <c r="C53" s="11" t="s">
        <v>102</v>
      </c>
      <c r="D53" s="10"/>
      <c r="E53" s="10"/>
      <c r="F53" s="10" t="s">
        <v>103</v>
      </c>
      <c r="G53" s="51" t="s">
        <v>357</v>
      </c>
      <c r="H53" s="51" t="s">
        <v>59</v>
      </c>
      <c r="I53" s="51" t="s">
        <v>357</v>
      </c>
      <c r="J53" s="51" t="s">
        <v>357</v>
      </c>
      <c r="K53" s="51" t="s">
        <v>15</v>
      </c>
      <c r="L53" s="51" t="s">
        <v>357</v>
      </c>
      <c r="M53" s="51" t="s">
        <v>24</v>
      </c>
      <c r="N53" s="51" t="s">
        <v>357</v>
      </c>
      <c r="O53" s="51" t="s">
        <v>357</v>
      </c>
      <c r="P53" s="51" t="s">
        <v>357</v>
      </c>
      <c r="Q53" s="51" t="s">
        <v>357</v>
      </c>
      <c r="R53" s="51" t="s">
        <v>357</v>
      </c>
      <c r="S53" s="51" t="s">
        <v>357</v>
      </c>
      <c r="T53" s="51" t="s">
        <v>15</v>
      </c>
      <c r="U53" s="51" t="s">
        <v>357</v>
      </c>
      <c r="V53" s="51" t="s">
        <v>357</v>
      </c>
      <c r="W53" s="51" t="s">
        <v>357</v>
      </c>
      <c r="X53" s="51" t="s">
        <v>357</v>
      </c>
      <c r="Y53" s="51" t="s">
        <v>357</v>
      </c>
      <c r="Z53" s="51" t="s">
        <v>260</v>
      </c>
      <c r="AA53" s="51" t="s">
        <v>357</v>
      </c>
      <c r="AB53" s="51" t="s">
        <v>357</v>
      </c>
      <c r="AC53" s="51" t="s">
        <v>15</v>
      </c>
      <c r="AD53" s="51" t="s">
        <v>357</v>
      </c>
      <c r="AE53" s="51" t="s">
        <v>24</v>
      </c>
      <c r="AF53" s="51" t="s">
        <v>357</v>
      </c>
      <c r="AG53" s="51" t="s">
        <v>357</v>
      </c>
      <c r="AH53" s="51" t="s">
        <v>357</v>
      </c>
      <c r="AI53" s="49" t="s">
        <v>15</v>
      </c>
      <c r="AK53" s="32">
        <f t="shared" si="1"/>
        <v>4</v>
      </c>
      <c r="AL53" s="32">
        <f t="shared" si="2"/>
        <v>2</v>
      </c>
      <c r="AM53" s="32">
        <f t="shared" si="3"/>
        <v>1</v>
      </c>
      <c r="AN53" s="32">
        <f t="shared" si="4"/>
        <v>7</v>
      </c>
      <c r="AO53" s="56">
        <f t="shared" si="5"/>
        <v>0.5714285714285714</v>
      </c>
      <c r="AP53" s="58">
        <f t="shared" si="6"/>
        <v>0.2857142857142857</v>
      </c>
      <c r="AQ53" s="58">
        <f t="shared" si="7"/>
        <v>0.14285714285714285</v>
      </c>
    </row>
    <row r="54" spans="1:43" ht="15.75" x14ac:dyDescent="0.25">
      <c r="A54" s="10"/>
      <c r="B54" s="10"/>
      <c r="C54" s="11" t="s">
        <v>104</v>
      </c>
      <c r="D54" s="10"/>
      <c r="E54" s="10"/>
      <c r="F54" s="10" t="s">
        <v>105</v>
      </c>
      <c r="G54" s="51" t="s">
        <v>357</v>
      </c>
      <c r="H54" s="51" t="s">
        <v>357</v>
      </c>
      <c r="I54" s="51" t="s">
        <v>357</v>
      </c>
      <c r="J54" s="51" t="s">
        <v>59</v>
      </c>
      <c r="K54" s="51" t="s">
        <v>15</v>
      </c>
      <c r="L54" s="51" t="s">
        <v>15</v>
      </c>
      <c r="M54" s="51" t="s">
        <v>357</v>
      </c>
      <c r="N54" s="51" t="s">
        <v>357</v>
      </c>
      <c r="O54" s="51" t="s">
        <v>357</v>
      </c>
      <c r="P54" s="51" t="s">
        <v>24</v>
      </c>
      <c r="Q54" s="51" t="s">
        <v>357</v>
      </c>
      <c r="R54" s="51" t="s">
        <v>357</v>
      </c>
      <c r="S54" s="51" t="s">
        <v>357</v>
      </c>
      <c r="T54" s="51" t="s">
        <v>15</v>
      </c>
      <c r="U54" s="51" t="s">
        <v>15</v>
      </c>
      <c r="V54" s="51" t="s">
        <v>357</v>
      </c>
      <c r="W54" s="51" t="s">
        <v>357</v>
      </c>
      <c r="X54" s="51" t="s">
        <v>15</v>
      </c>
      <c r="Y54" s="51" t="s">
        <v>357</v>
      </c>
      <c r="Z54" s="51" t="s">
        <v>357</v>
      </c>
      <c r="AA54" s="51" t="s">
        <v>357</v>
      </c>
      <c r="AB54" s="51" t="s">
        <v>357</v>
      </c>
      <c r="AC54" s="51" t="s">
        <v>15</v>
      </c>
      <c r="AD54" s="51" t="s">
        <v>357</v>
      </c>
      <c r="AE54" s="51" t="s">
        <v>357</v>
      </c>
      <c r="AF54" s="51" t="s">
        <v>357</v>
      </c>
      <c r="AG54" s="51" t="s">
        <v>357</v>
      </c>
      <c r="AH54" s="51" t="s">
        <v>15</v>
      </c>
      <c r="AI54" s="49" t="s">
        <v>15</v>
      </c>
      <c r="AK54" s="32">
        <f t="shared" si="1"/>
        <v>7</v>
      </c>
      <c r="AL54" s="32">
        <f t="shared" si="2"/>
        <v>1</v>
      </c>
      <c r="AM54" s="32">
        <f t="shared" si="3"/>
        <v>1</v>
      </c>
      <c r="AN54" s="32">
        <f t="shared" si="4"/>
        <v>9</v>
      </c>
      <c r="AO54" s="56">
        <f t="shared" si="5"/>
        <v>0.77777777777777779</v>
      </c>
      <c r="AP54" s="58">
        <f t="shared" si="6"/>
        <v>0.1111111111111111</v>
      </c>
      <c r="AQ54" s="58">
        <f t="shared" si="7"/>
        <v>0.1111111111111111</v>
      </c>
    </row>
    <row r="55" spans="1:43" ht="15.75" x14ac:dyDescent="0.25">
      <c r="A55" s="10"/>
      <c r="B55" s="10"/>
      <c r="C55" s="11" t="s">
        <v>106</v>
      </c>
      <c r="D55" s="10"/>
      <c r="E55" s="10"/>
      <c r="F55" s="10" t="s">
        <v>107</v>
      </c>
      <c r="G55" s="51" t="s">
        <v>357</v>
      </c>
      <c r="H55" s="51" t="s">
        <v>59</v>
      </c>
      <c r="I55" s="51" t="s">
        <v>24</v>
      </c>
      <c r="J55" s="51" t="s">
        <v>24</v>
      </c>
      <c r="K55" s="51" t="s">
        <v>15</v>
      </c>
      <c r="L55" s="51" t="s">
        <v>15</v>
      </c>
      <c r="M55" s="51" t="s">
        <v>24</v>
      </c>
      <c r="N55" s="51" t="s">
        <v>357</v>
      </c>
      <c r="O55" s="51" t="s">
        <v>24</v>
      </c>
      <c r="P55" s="51" t="s">
        <v>24</v>
      </c>
      <c r="Q55" s="51" t="s">
        <v>24</v>
      </c>
      <c r="R55" s="51" t="s">
        <v>24</v>
      </c>
      <c r="S55" s="51" t="s">
        <v>24</v>
      </c>
      <c r="T55" s="51" t="s">
        <v>59</v>
      </c>
      <c r="U55" s="51" t="s">
        <v>24</v>
      </c>
      <c r="V55" s="51" t="s">
        <v>24</v>
      </c>
      <c r="W55" s="51" t="s">
        <v>357</v>
      </c>
      <c r="X55" s="51" t="s">
        <v>357</v>
      </c>
      <c r="Y55" s="51" t="s">
        <v>24</v>
      </c>
      <c r="Z55" s="51" t="s">
        <v>260</v>
      </c>
      <c r="AA55" s="51" t="s">
        <v>357</v>
      </c>
      <c r="AB55" s="51" t="s">
        <v>357</v>
      </c>
      <c r="AC55" s="51" t="s">
        <v>15</v>
      </c>
      <c r="AD55" s="51" t="s">
        <v>24</v>
      </c>
      <c r="AE55" s="51" t="s">
        <v>357</v>
      </c>
      <c r="AF55" s="51" t="s">
        <v>24</v>
      </c>
      <c r="AG55" s="51" t="s">
        <v>24</v>
      </c>
      <c r="AH55" s="51" t="s">
        <v>24</v>
      </c>
      <c r="AI55" s="49" t="s">
        <v>24</v>
      </c>
      <c r="AK55" s="32">
        <f t="shared" si="1"/>
        <v>4</v>
      </c>
      <c r="AL55" s="32">
        <f t="shared" si="2"/>
        <v>15</v>
      </c>
      <c r="AM55" s="32">
        <f t="shared" si="3"/>
        <v>2</v>
      </c>
      <c r="AN55" s="32">
        <f t="shared" si="4"/>
        <v>21</v>
      </c>
      <c r="AO55" s="58">
        <f t="shared" si="5"/>
        <v>0.19047619047619047</v>
      </c>
      <c r="AP55" s="56">
        <f t="shared" si="6"/>
        <v>0.7142857142857143</v>
      </c>
      <c r="AQ55" s="58">
        <f t="shared" si="7"/>
        <v>9.5238095238095233E-2</v>
      </c>
    </row>
    <row r="56" spans="1:43" ht="15.75" x14ac:dyDescent="0.25">
      <c r="A56" s="10"/>
      <c r="B56" s="10"/>
      <c r="C56" s="11" t="s">
        <v>108</v>
      </c>
      <c r="D56" s="10"/>
      <c r="E56" s="10"/>
      <c r="F56" s="10" t="s">
        <v>109</v>
      </c>
      <c r="G56" s="51" t="s">
        <v>357</v>
      </c>
      <c r="H56" s="51" t="s">
        <v>357</v>
      </c>
      <c r="I56" s="51" t="s">
        <v>24</v>
      </c>
      <c r="J56" s="51" t="s">
        <v>24</v>
      </c>
      <c r="K56" s="51" t="s">
        <v>357</v>
      </c>
      <c r="L56" s="51" t="s">
        <v>24</v>
      </c>
      <c r="M56" s="51" t="s">
        <v>24</v>
      </c>
      <c r="N56" s="51" t="s">
        <v>24</v>
      </c>
      <c r="O56" s="51" t="s">
        <v>24</v>
      </c>
      <c r="P56" s="51" t="s">
        <v>24</v>
      </c>
      <c r="Q56" s="51" t="s">
        <v>24</v>
      </c>
      <c r="R56" s="51" t="s">
        <v>357</v>
      </c>
      <c r="S56" s="51" t="s">
        <v>24</v>
      </c>
      <c r="T56" s="51" t="s">
        <v>357</v>
      </c>
      <c r="U56" s="51" t="s">
        <v>24</v>
      </c>
      <c r="V56" s="51" t="s">
        <v>24</v>
      </c>
      <c r="W56" s="51" t="s">
        <v>357</v>
      </c>
      <c r="X56" s="51" t="s">
        <v>357</v>
      </c>
      <c r="Y56" s="51" t="s">
        <v>24</v>
      </c>
      <c r="Z56" s="51" t="s">
        <v>261</v>
      </c>
      <c r="AA56" s="51" t="s">
        <v>24</v>
      </c>
      <c r="AB56" s="51" t="s">
        <v>357</v>
      </c>
      <c r="AC56" s="51" t="s">
        <v>15</v>
      </c>
      <c r="AD56" s="51" t="s">
        <v>24</v>
      </c>
      <c r="AE56" s="51" t="s">
        <v>357</v>
      </c>
      <c r="AF56" s="51" t="s">
        <v>24</v>
      </c>
      <c r="AG56" s="51" t="s">
        <v>24</v>
      </c>
      <c r="AH56" s="51" t="s">
        <v>357</v>
      </c>
      <c r="AI56" s="49" t="s">
        <v>24</v>
      </c>
      <c r="AK56" s="32">
        <f t="shared" si="1"/>
        <v>1</v>
      </c>
      <c r="AL56" s="32">
        <f t="shared" si="2"/>
        <v>17</v>
      </c>
      <c r="AM56" s="32">
        <f t="shared" si="3"/>
        <v>0</v>
      </c>
      <c r="AN56" s="32">
        <f t="shared" si="4"/>
        <v>18</v>
      </c>
      <c r="AO56" s="58">
        <f t="shared" si="5"/>
        <v>5.5555555555555552E-2</v>
      </c>
      <c r="AP56" s="56">
        <f t="shared" si="6"/>
        <v>0.94444444444444442</v>
      </c>
      <c r="AQ56" s="58">
        <f t="shared" si="7"/>
        <v>0</v>
      </c>
    </row>
    <row r="57" spans="1:43" ht="15.75" x14ac:dyDescent="0.25">
      <c r="A57" s="10"/>
      <c r="B57" s="10"/>
      <c r="C57" s="11" t="s">
        <v>110</v>
      </c>
      <c r="D57" s="10"/>
      <c r="E57" s="10"/>
      <c r="F57" s="10" t="s">
        <v>111</v>
      </c>
      <c r="G57" s="51" t="s">
        <v>357</v>
      </c>
      <c r="H57" s="51" t="s">
        <v>357</v>
      </c>
      <c r="I57" s="51" t="s">
        <v>24</v>
      </c>
      <c r="J57" s="51" t="s">
        <v>24</v>
      </c>
      <c r="K57" s="51" t="s">
        <v>15</v>
      </c>
      <c r="L57" s="51" t="s">
        <v>357</v>
      </c>
      <c r="M57" s="51" t="s">
        <v>357</v>
      </c>
      <c r="N57" s="51" t="s">
        <v>15</v>
      </c>
      <c r="O57" s="51" t="s">
        <v>357</v>
      </c>
      <c r="P57" s="51" t="s">
        <v>24</v>
      </c>
      <c r="Q57" s="51" t="s">
        <v>357</v>
      </c>
      <c r="R57" s="51" t="s">
        <v>357</v>
      </c>
      <c r="S57" s="51" t="s">
        <v>24</v>
      </c>
      <c r="T57" s="51" t="s">
        <v>59</v>
      </c>
      <c r="U57" s="51" t="s">
        <v>24</v>
      </c>
      <c r="V57" s="51" t="s">
        <v>24</v>
      </c>
      <c r="W57" s="51" t="s">
        <v>24</v>
      </c>
      <c r="X57" s="51" t="s">
        <v>24</v>
      </c>
      <c r="Y57" s="51" t="s">
        <v>24</v>
      </c>
      <c r="Z57" s="51" t="s">
        <v>261</v>
      </c>
      <c r="AA57" s="51" t="s">
        <v>357</v>
      </c>
      <c r="AB57" s="51" t="s">
        <v>357</v>
      </c>
      <c r="AC57" s="51" t="s">
        <v>59</v>
      </c>
      <c r="AD57" s="51" t="s">
        <v>357</v>
      </c>
      <c r="AE57" s="51" t="s">
        <v>357</v>
      </c>
      <c r="AF57" s="51" t="s">
        <v>357</v>
      </c>
      <c r="AG57" s="51" t="s">
        <v>357</v>
      </c>
      <c r="AH57" s="51" t="s">
        <v>357</v>
      </c>
      <c r="AI57" s="49" t="s">
        <v>24</v>
      </c>
      <c r="AK57" s="32">
        <f t="shared" si="1"/>
        <v>2</v>
      </c>
      <c r="AL57" s="32">
        <f t="shared" si="2"/>
        <v>10</v>
      </c>
      <c r="AM57" s="32">
        <f t="shared" si="3"/>
        <v>2</v>
      </c>
      <c r="AN57" s="32">
        <f t="shared" si="4"/>
        <v>14</v>
      </c>
      <c r="AO57" s="58">
        <f t="shared" si="5"/>
        <v>0.14285714285714285</v>
      </c>
      <c r="AP57" s="56">
        <f t="shared" si="6"/>
        <v>0.7142857142857143</v>
      </c>
      <c r="AQ57" s="58">
        <f t="shared" si="7"/>
        <v>0.14285714285714285</v>
      </c>
    </row>
    <row r="58" spans="1:43" ht="15.75" x14ac:dyDescent="0.25">
      <c r="A58" s="10"/>
      <c r="B58" s="10"/>
      <c r="C58" s="11" t="s">
        <v>112</v>
      </c>
      <c r="D58" s="10"/>
      <c r="E58" s="10"/>
      <c r="F58" s="10" t="s">
        <v>113</v>
      </c>
      <c r="G58" s="51" t="s">
        <v>15</v>
      </c>
      <c r="H58" s="51" t="s">
        <v>357</v>
      </c>
      <c r="I58" s="51" t="s">
        <v>24</v>
      </c>
      <c r="J58" s="51" t="s">
        <v>59</v>
      </c>
      <c r="K58" s="51" t="s">
        <v>24</v>
      </c>
      <c r="L58" s="51" t="s">
        <v>357</v>
      </c>
      <c r="M58" s="51" t="s">
        <v>357</v>
      </c>
      <c r="N58" s="51" t="s">
        <v>357</v>
      </c>
      <c r="O58" s="51" t="s">
        <v>357</v>
      </c>
      <c r="P58" s="51" t="s">
        <v>357</v>
      </c>
      <c r="Q58" s="51" t="s">
        <v>24</v>
      </c>
      <c r="R58" s="51" t="s">
        <v>357</v>
      </c>
      <c r="S58" s="51" t="s">
        <v>24</v>
      </c>
      <c r="T58" s="51" t="s">
        <v>59</v>
      </c>
      <c r="U58" s="51" t="s">
        <v>24</v>
      </c>
      <c r="V58" s="51" t="s">
        <v>357</v>
      </c>
      <c r="W58" s="51" t="s">
        <v>59</v>
      </c>
      <c r="X58" s="51" t="s">
        <v>24</v>
      </c>
      <c r="Y58" s="51" t="s">
        <v>357</v>
      </c>
      <c r="Z58" s="51" t="s">
        <v>261</v>
      </c>
      <c r="AA58" s="51" t="s">
        <v>357</v>
      </c>
      <c r="AB58" s="51" t="s">
        <v>24</v>
      </c>
      <c r="AC58" s="51" t="s">
        <v>15</v>
      </c>
      <c r="AD58" s="51" t="s">
        <v>357</v>
      </c>
      <c r="AE58" s="51" t="s">
        <v>357</v>
      </c>
      <c r="AF58" s="51" t="s">
        <v>357</v>
      </c>
      <c r="AG58" s="51" t="s">
        <v>357</v>
      </c>
      <c r="AH58" s="51" t="s">
        <v>24</v>
      </c>
      <c r="AI58" s="49" t="s">
        <v>24</v>
      </c>
      <c r="AK58" s="32">
        <f t="shared" si="1"/>
        <v>2</v>
      </c>
      <c r="AL58" s="32">
        <f t="shared" si="2"/>
        <v>9</v>
      </c>
      <c r="AM58" s="32">
        <f t="shared" si="3"/>
        <v>3</v>
      </c>
      <c r="AN58" s="32">
        <f t="shared" si="4"/>
        <v>14</v>
      </c>
      <c r="AO58" s="58">
        <f t="shared" si="5"/>
        <v>0.14285714285714285</v>
      </c>
      <c r="AP58" s="56">
        <f t="shared" si="6"/>
        <v>0.6428571428571429</v>
      </c>
      <c r="AQ58" s="58">
        <f t="shared" si="7"/>
        <v>0.21428571428571427</v>
      </c>
    </row>
    <row r="59" spans="1:43" ht="15.75" x14ac:dyDescent="0.25">
      <c r="A59" s="10"/>
      <c r="B59" s="10"/>
      <c r="C59" s="11" t="s">
        <v>114</v>
      </c>
      <c r="D59" s="10"/>
      <c r="E59" s="10"/>
      <c r="F59" s="10" t="s">
        <v>115</v>
      </c>
      <c r="G59" s="51" t="s">
        <v>357</v>
      </c>
      <c r="H59" s="51" t="s">
        <v>357</v>
      </c>
      <c r="I59" s="51" t="s">
        <v>357</v>
      </c>
      <c r="J59" s="51" t="s">
        <v>357</v>
      </c>
      <c r="K59" s="51" t="s">
        <v>357</v>
      </c>
      <c r="L59" s="51" t="s">
        <v>357</v>
      </c>
      <c r="M59" s="51" t="s">
        <v>357</v>
      </c>
      <c r="N59" s="51" t="s">
        <v>357</v>
      </c>
      <c r="O59" s="51" t="s">
        <v>357</v>
      </c>
      <c r="P59" s="51" t="s">
        <v>24</v>
      </c>
      <c r="Q59" s="51" t="s">
        <v>357</v>
      </c>
      <c r="R59" s="51" t="s">
        <v>357</v>
      </c>
      <c r="S59" s="51" t="s">
        <v>357</v>
      </c>
      <c r="T59" s="51" t="s">
        <v>357</v>
      </c>
      <c r="U59" s="51" t="s">
        <v>24</v>
      </c>
      <c r="V59" s="51" t="s">
        <v>357</v>
      </c>
      <c r="W59" s="51" t="s">
        <v>357</v>
      </c>
      <c r="X59" s="51" t="s">
        <v>357</v>
      </c>
      <c r="Y59" s="51" t="s">
        <v>357</v>
      </c>
      <c r="Z59" s="51" t="s">
        <v>357</v>
      </c>
      <c r="AA59" s="51" t="s">
        <v>357</v>
      </c>
      <c r="AB59" s="51" t="s">
        <v>357</v>
      </c>
      <c r="AC59" s="51" t="s">
        <v>357</v>
      </c>
      <c r="AD59" s="51" t="s">
        <v>357</v>
      </c>
      <c r="AE59" s="51" t="s">
        <v>357</v>
      </c>
      <c r="AF59" s="51" t="s">
        <v>357</v>
      </c>
      <c r="AG59" s="51" t="s">
        <v>357</v>
      </c>
      <c r="AH59" s="51" t="s">
        <v>357</v>
      </c>
      <c r="AI59" s="49" t="s">
        <v>24</v>
      </c>
      <c r="AK59" s="32">
        <f t="shared" si="1"/>
        <v>0</v>
      </c>
      <c r="AL59" s="32">
        <f t="shared" si="2"/>
        <v>2</v>
      </c>
      <c r="AM59" s="32">
        <f t="shared" si="3"/>
        <v>0</v>
      </c>
      <c r="AN59" s="32">
        <f t="shared" si="4"/>
        <v>2</v>
      </c>
      <c r="AO59" s="58">
        <f t="shared" si="5"/>
        <v>0</v>
      </c>
      <c r="AP59" s="56">
        <f t="shared" si="6"/>
        <v>1</v>
      </c>
      <c r="AQ59" s="58">
        <f t="shared" si="7"/>
        <v>0</v>
      </c>
    </row>
    <row r="60" spans="1:43" ht="15.75" x14ac:dyDescent="0.25">
      <c r="A60" s="10"/>
      <c r="B60" s="10"/>
      <c r="C60" s="11" t="s">
        <v>116</v>
      </c>
      <c r="D60" s="10"/>
      <c r="E60" s="10"/>
      <c r="F60" s="10" t="s">
        <v>117</v>
      </c>
      <c r="G60" s="51" t="s">
        <v>357</v>
      </c>
      <c r="H60" s="51" t="s">
        <v>357</v>
      </c>
      <c r="I60" s="51" t="s">
        <v>24</v>
      </c>
      <c r="J60" s="51" t="s">
        <v>24</v>
      </c>
      <c r="K60" s="51" t="s">
        <v>357</v>
      </c>
      <c r="L60" s="51" t="s">
        <v>357</v>
      </c>
      <c r="M60" s="51" t="s">
        <v>24</v>
      </c>
      <c r="N60" s="51" t="s">
        <v>59</v>
      </c>
      <c r="O60" s="51" t="s">
        <v>24</v>
      </c>
      <c r="P60" s="51" t="s">
        <v>24</v>
      </c>
      <c r="Q60" s="51" t="s">
        <v>357</v>
      </c>
      <c r="R60" s="51" t="s">
        <v>357</v>
      </c>
      <c r="S60" s="51" t="s">
        <v>357</v>
      </c>
      <c r="T60" s="51" t="s">
        <v>59</v>
      </c>
      <c r="U60" s="51" t="s">
        <v>15</v>
      </c>
      <c r="V60" s="51" t="s">
        <v>24</v>
      </c>
      <c r="W60" s="51" t="s">
        <v>357</v>
      </c>
      <c r="X60" s="51" t="s">
        <v>24</v>
      </c>
      <c r="Y60" s="51" t="s">
        <v>357</v>
      </c>
      <c r="Z60" s="51" t="s">
        <v>280</v>
      </c>
      <c r="AA60" s="51" t="s">
        <v>357</v>
      </c>
      <c r="AB60" s="51" t="s">
        <v>357</v>
      </c>
      <c r="AC60" s="51" t="s">
        <v>357</v>
      </c>
      <c r="AD60" s="51" t="s">
        <v>357</v>
      </c>
      <c r="AE60" s="51" t="s">
        <v>357</v>
      </c>
      <c r="AF60" s="51" t="s">
        <v>15</v>
      </c>
      <c r="AG60" s="51" t="s">
        <v>24</v>
      </c>
      <c r="AH60" s="51" t="s">
        <v>24</v>
      </c>
      <c r="AI60" s="49" t="s">
        <v>24</v>
      </c>
      <c r="AK60" s="32">
        <f t="shared" si="1"/>
        <v>2</v>
      </c>
      <c r="AL60" s="32">
        <f t="shared" si="2"/>
        <v>9</v>
      </c>
      <c r="AM60" s="32">
        <f t="shared" si="3"/>
        <v>3</v>
      </c>
      <c r="AN60" s="32">
        <f t="shared" si="4"/>
        <v>14</v>
      </c>
      <c r="AO60" s="58">
        <f t="shared" si="5"/>
        <v>0.14285714285714285</v>
      </c>
      <c r="AP60" s="56">
        <f t="shared" si="6"/>
        <v>0.6428571428571429</v>
      </c>
      <c r="AQ60" s="58">
        <f t="shared" si="7"/>
        <v>0.21428571428571427</v>
      </c>
    </row>
    <row r="61" spans="1:43" ht="15.75" x14ac:dyDescent="0.25">
      <c r="A61" s="10"/>
      <c r="B61" s="10"/>
      <c r="C61" s="11" t="s">
        <v>118</v>
      </c>
      <c r="D61" s="10"/>
      <c r="E61" s="10"/>
      <c r="F61" s="10" t="s">
        <v>119</v>
      </c>
      <c r="G61" s="51" t="s">
        <v>24</v>
      </c>
      <c r="H61" s="51" t="s">
        <v>59</v>
      </c>
      <c r="I61" s="51" t="s">
        <v>357</v>
      </c>
      <c r="J61" s="51" t="s">
        <v>357</v>
      </c>
      <c r="K61" s="51" t="s">
        <v>357</v>
      </c>
      <c r="L61" s="51" t="s">
        <v>357</v>
      </c>
      <c r="M61" s="51" t="s">
        <v>15</v>
      </c>
      <c r="N61" s="51" t="s">
        <v>357</v>
      </c>
      <c r="O61" s="51" t="s">
        <v>357</v>
      </c>
      <c r="P61" s="51" t="s">
        <v>24</v>
      </c>
      <c r="Q61" s="51" t="s">
        <v>357</v>
      </c>
      <c r="R61" s="51" t="s">
        <v>357</v>
      </c>
      <c r="S61" s="51" t="s">
        <v>24</v>
      </c>
      <c r="T61" s="51" t="s">
        <v>59</v>
      </c>
      <c r="U61" s="51" t="s">
        <v>15</v>
      </c>
      <c r="V61" s="51" t="s">
        <v>357</v>
      </c>
      <c r="W61" s="51" t="s">
        <v>357</v>
      </c>
      <c r="X61" s="51" t="s">
        <v>24</v>
      </c>
      <c r="Y61" s="51" t="s">
        <v>24</v>
      </c>
      <c r="Z61" s="51" t="s">
        <v>357</v>
      </c>
      <c r="AA61" s="51" t="s">
        <v>357</v>
      </c>
      <c r="AB61" s="51" t="s">
        <v>357</v>
      </c>
      <c r="AC61" s="51" t="s">
        <v>357</v>
      </c>
      <c r="AD61" s="51" t="s">
        <v>15</v>
      </c>
      <c r="AE61" s="51" t="s">
        <v>24</v>
      </c>
      <c r="AF61" s="51" t="s">
        <v>15</v>
      </c>
      <c r="AG61" s="51" t="s">
        <v>357</v>
      </c>
      <c r="AH61" s="51" t="s">
        <v>24</v>
      </c>
      <c r="AI61" s="49" t="s">
        <v>24</v>
      </c>
      <c r="AK61" s="32">
        <f t="shared" si="1"/>
        <v>4</v>
      </c>
      <c r="AL61" s="32">
        <f t="shared" si="2"/>
        <v>7</v>
      </c>
      <c r="AM61" s="32">
        <f t="shared" si="3"/>
        <v>2</v>
      </c>
      <c r="AN61" s="32">
        <f t="shared" si="4"/>
        <v>13</v>
      </c>
      <c r="AO61" s="58">
        <f t="shared" si="5"/>
        <v>0.30769230769230771</v>
      </c>
      <c r="AP61" s="56">
        <f t="shared" si="6"/>
        <v>0.53846153846153844</v>
      </c>
      <c r="AQ61" s="58">
        <f t="shared" si="7"/>
        <v>0.15384615384615385</v>
      </c>
    </row>
    <row r="62" spans="1:43" ht="15.75" x14ac:dyDescent="0.25">
      <c r="A62" s="10"/>
      <c r="B62" s="10"/>
      <c r="C62" s="11" t="s">
        <v>120</v>
      </c>
      <c r="D62" s="10"/>
      <c r="E62" s="10"/>
      <c r="F62" s="10" t="s">
        <v>121</v>
      </c>
      <c r="G62" s="51" t="s">
        <v>59</v>
      </c>
      <c r="H62" s="51" t="s">
        <v>357</v>
      </c>
      <c r="I62" s="51" t="s">
        <v>59</v>
      </c>
      <c r="J62" s="51" t="s">
        <v>15</v>
      </c>
      <c r="K62" s="51" t="s">
        <v>24</v>
      </c>
      <c r="L62" s="51" t="s">
        <v>357</v>
      </c>
      <c r="M62" s="51" t="s">
        <v>24</v>
      </c>
      <c r="N62" s="51" t="s">
        <v>357</v>
      </c>
      <c r="O62" s="51" t="s">
        <v>15</v>
      </c>
      <c r="P62" s="51" t="s">
        <v>357</v>
      </c>
      <c r="Q62" s="51" t="s">
        <v>15</v>
      </c>
      <c r="R62" s="51" t="s">
        <v>357</v>
      </c>
      <c r="S62" s="51" t="s">
        <v>15</v>
      </c>
      <c r="T62" s="51" t="s">
        <v>15</v>
      </c>
      <c r="U62" s="51" t="s">
        <v>15</v>
      </c>
      <c r="V62" s="51" t="s">
        <v>24</v>
      </c>
      <c r="W62" s="51" t="s">
        <v>24</v>
      </c>
      <c r="X62" s="51" t="s">
        <v>24</v>
      </c>
      <c r="Y62" s="51" t="s">
        <v>15</v>
      </c>
      <c r="Z62" s="51" t="s">
        <v>260</v>
      </c>
      <c r="AA62" s="51" t="s">
        <v>15</v>
      </c>
      <c r="AB62" s="51" t="s">
        <v>357</v>
      </c>
      <c r="AC62" s="51" t="s">
        <v>15</v>
      </c>
      <c r="AD62" s="51" t="s">
        <v>15</v>
      </c>
      <c r="AE62" s="51" t="s">
        <v>15</v>
      </c>
      <c r="AF62" s="51" t="s">
        <v>357</v>
      </c>
      <c r="AG62" s="51" t="s">
        <v>24</v>
      </c>
      <c r="AH62" s="51" t="s">
        <v>15</v>
      </c>
      <c r="AI62" s="49" t="s">
        <v>15</v>
      </c>
      <c r="AK62" s="32">
        <f t="shared" si="1"/>
        <v>13</v>
      </c>
      <c r="AL62" s="32">
        <f t="shared" si="2"/>
        <v>6</v>
      </c>
      <c r="AM62" s="32">
        <f t="shared" si="3"/>
        <v>2</v>
      </c>
      <c r="AN62" s="32">
        <f t="shared" si="4"/>
        <v>21</v>
      </c>
      <c r="AO62" s="56">
        <f t="shared" si="5"/>
        <v>0.61904761904761907</v>
      </c>
      <c r="AP62" s="58">
        <f t="shared" si="6"/>
        <v>0.2857142857142857</v>
      </c>
      <c r="AQ62" s="58">
        <f t="shared" si="7"/>
        <v>9.5238095238095233E-2</v>
      </c>
    </row>
    <row r="63" spans="1:43" ht="15.75" x14ac:dyDescent="0.25">
      <c r="A63" s="10"/>
      <c r="B63" s="10"/>
      <c r="C63" s="11" t="s">
        <v>122</v>
      </c>
      <c r="D63" s="10"/>
      <c r="E63" s="10"/>
      <c r="F63" s="10" t="s">
        <v>123</v>
      </c>
      <c r="G63" s="51" t="s">
        <v>24</v>
      </c>
      <c r="H63" s="51" t="s">
        <v>15</v>
      </c>
      <c r="I63" s="51" t="s">
        <v>24</v>
      </c>
      <c r="J63" s="51" t="s">
        <v>24</v>
      </c>
      <c r="K63" s="51" t="s">
        <v>24</v>
      </c>
      <c r="L63" s="51" t="s">
        <v>59</v>
      </c>
      <c r="M63" s="51" t="s">
        <v>24</v>
      </c>
      <c r="N63" s="51" t="s">
        <v>357</v>
      </c>
      <c r="O63" s="51" t="s">
        <v>24</v>
      </c>
      <c r="P63" s="51" t="s">
        <v>357</v>
      </c>
      <c r="Q63" s="51" t="s">
        <v>357</v>
      </c>
      <c r="R63" s="51" t="s">
        <v>24</v>
      </c>
      <c r="S63" s="51" t="s">
        <v>24</v>
      </c>
      <c r="T63" s="51" t="s">
        <v>59</v>
      </c>
      <c r="U63" s="51" t="s">
        <v>24</v>
      </c>
      <c r="V63" s="51" t="s">
        <v>357</v>
      </c>
      <c r="W63" s="51" t="s">
        <v>24</v>
      </c>
      <c r="X63" s="51" t="s">
        <v>357</v>
      </c>
      <c r="Y63" s="51" t="s">
        <v>24</v>
      </c>
      <c r="Z63" s="51" t="s">
        <v>261</v>
      </c>
      <c r="AA63" s="51" t="s">
        <v>24</v>
      </c>
      <c r="AB63" s="51" t="s">
        <v>357</v>
      </c>
      <c r="AC63" s="51" t="s">
        <v>24</v>
      </c>
      <c r="AD63" s="51" t="s">
        <v>24</v>
      </c>
      <c r="AE63" s="51" t="s">
        <v>59</v>
      </c>
      <c r="AF63" s="51" t="s">
        <v>357</v>
      </c>
      <c r="AG63" s="51" t="s">
        <v>357</v>
      </c>
      <c r="AH63" s="51" t="s">
        <v>24</v>
      </c>
      <c r="AI63" s="49" t="s">
        <v>24</v>
      </c>
      <c r="AK63" s="32">
        <f t="shared" si="1"/>
        <v>1</v>
      </c>
      <c r="AL63" s="32">
        <f t="shared" si="2"/>
        <v>16</v>
      </c>
      <c r="AM63" s="32">
        <f t="shared" si="3"/>
        <v>3</v>
      </c>
      <c r="AN63" s="32">
        <f t="shared" si="4"/>
        <v>20</v>
      </c>
      <c r="AO63" s="58">
        <f t="shared" si="5"/>
        <v>0.05</v>
      </c>
      <c r="AP63" s="56">
        <f t="shared" si="6"/>
        <v>0.8</v>
      </c>
      <c r="AQ63" s="58">
        <f t="shared" si="7"/>
        <v>0.15</v>
      </c>
    </row>
    <row r="64" spans="1:43" ht="15.75" x14ac:dyDescent="0.25">
      <c r="A64" s="10"/>
      <c r="B64" s="10"/>
      <c r="C64" s="11" t="s">
        <v>124</v>
      </c>
      <c r="D64" s="10"/>
      <c r="E64" s="10"/>
      <c r="F64" s="10" t="s">
        <v>125</v>
      </c>
      <c r="G64" s="51" t="s">
        <v>24</v>
      </c>
      <c r="H64" s="51" t="s">
        <v>357</v>
      </c>
      <c r="I64" s="51" t="s">
        <v>357</v>
      </c>
      <c r="J64" s="51" t="s">
        <v>24</v>
      </c>
      <c r="K64" s="51" t="s">
        <v>24</v>
      </c>
      <c r="L64" s="51" t="s">
        <v>24</v>
      </c>
      <c r="M64" s="51" t="s">
        <v>24</v>
      </c>
      <c r="N64" s="51" t="s">
        <v>357</v>
      </c>
      <c r="O64" s="51" t="s">
        <v>24</v>
      </c>
      <c r="P64" s="51" t="s">
        <v>357</v>
      </c>
      <c r="Q64" s="51" t="s">
        <v>357</v>
      </c>
      <c r="R64" s="51" t="s">
        <v>357</v>
      </c>
      <c r="S64" s="51" t="s">
        <v>24</v>
      </c>
      <c r="T64" s="51" t="s">
        <v>24</v>
      </c>
      <c r="U64" s="51" t="s">
        <v>24</v>
      </c>
      <c r="V64" s="51" t="s">
        <v>24</v>
      </c>
      <c r="W64" s="51" t="s">
        <v>357</v>
      </c>
      <c r="X64" s="51" t="s">
        <v>24</v>
      </c>
      <c r="Y64" s="51" t="s">
        <v>24</v>
      </c>
      <c r="Z64" s="51" t="s">
        <v>261</v>
      </c>
      <c r="AA64" s="51" t="s">
        <v>24</v>
      </c>
      <c r="AB64" s="51" t="s">
        <v>357</v>
      </c>
      <c r="AC64" s="51" t="s">
        <v>24</v>
      </c>
      <c r="AD64" s="51" t="s">
        <v>357</v>
      </c>
      <c r="AE64" s="51" t="s">
        <v>24</v>
      </c>
      <c r="AF64" s="51" t="s">
        <v>24</v>
      </c>
      <c r="AG64" s="51" t="s">
        <v>357</v>
      </c>
      <c r="AH64" s="51" t="s">
        <v>357</v>
      </c>
      <c r="AI64" s="49" t="s">
        <v>24</v>
      </c>
      <c r="AK64" s="32">
        <f t="shared" si="1"/>
        <v>0</v>
      </c>
      <c r="AL64" s="32">
        <f t="shared" si="2"/>
        <v>17</v>
      </c>
      <c r="AM64" s="32">
        <f t="shared" si="3"/>
        <v>0</v>
      </c>
      <c r="AN64" s="32">
        <f t="shared" si="4"/>
        <v>17</v>
      </c>
      <c r="AO64" s="58">
        <f t="shared" si="5"/>
        <v>0</v>
      </c>
      <c r="AP64" s="56">
        <f t="shared" si="6"/>
        <v>1</v>
      </c>
      <c r="AQ64" s="58">
        <f t="shared" si="7"/>
        <v>0</v>
      </c>
    </row>
    <row r="65" spans="1:43" ht="15.75" x14ac:dyDescent="0.25">
      <c r="A65" s="10"/>
      <c r="B65" s="10" t="s">
        <v>126</v>
      </c>
      <c r="C65" s="11"/>
      <c r="D65" s="10"/>
      <c r="E65" s="10" t="s">
        <v>127</v>
      </c>
      <c r="F65" s="10"/>
      <c r="G65" s="51" t="s">
        <v>357</v>
      </c>
      <c r="H65" s="51" t="s">
        <v>357</v>
      </c>
      <c r="I65" s="51" t="s">
        <v>357</v>
      </c>
      <c r="J65" s="51" t="s">
        <v>357</v>
      </c>
      <c r="K65" s="51" t="s">
        <v>357</v>
      </c>
      <c r="L65" s="51" t="s">
        <v>357</v>
      </c>
      <c r="M65" s="51" t="s">
        <v>357</v>
      </c>
      <c r="N65" s="51" t="s">
        <v>357</v>
      </c>
      <c r="O65" s="51" t="s">
        <v>357</v>
      </c>
      <c r="P65" s="51" t="s">
        <v>357</v>
      </c>
      <c r="Q65" s="51" t="s">
        <v>357</v>
      </c>
      <c r="R65" s="51" t="s">
        <v>357</v>
      </c>
      <c r="S65" s="51" t="s">
        <v>357</v>
      </c>
      <c r="T65" s="51" t="s">
        <v>357</v>
      </c>
      <c r="U65" s="51" t="s">
        <v>357</v>
      </c>
      <c r="V65" s="51" t="s">
        <v>357</v>
      </c>
      <c r="W65" s="51" t="s">
        <v>357</v>
      </c>
      <c r="X65" s="51" t="s">
        <v>357</v>
      </c>
      <c r="Y65" s="51" t="s">
        <v>357</v>
      </c>
      <c r="Z65" s="51" t="s">
        <v>357</v>
      </c>
      <c r="AA65" s="51" t="s">
        <v>357</v>
      </c>
      <c r="AB65" s="51" t="s">
        <v>357</v>
      </c>
      <c r="AC65" s="51" t="s">
        <v>357</v>
      </c>
      <c r="AD65" s="51" t="s">
        <v>357</v>
      </c>
      <c r="AE65" s="51" t="s">
        <v>357</v>
      </c>
      <c r="AF65" s="51" t="s">
        <v>357</v>
      </c>
      <c r="AG65" s="51" t="s">
        <v>357</v>
      </c>
      <c r="AH65" s="51" t="s">
        <v>357</v>
      </c>
      <c r="AI65" s="49"/>
      <c r="AK65" s="32">
        <f t="shared" si="1"/>
        <v>0</v>
      </c>
      <c r="AL65" s="32">
        <f t="shared" si="2"/>
        <v>0</v>
      </c>
      <c r="AM65" s="32">
        <f t="shared" si="3"/>
        <v>0</v>
      </c>
      <c r="AN65" s="32">
        <f t="shared" si="4"/>
        <v>0</v>
      </c>
      <c r="AO65" s="58">
        <f t="shared" si="5"/>
        <v>0</v>
      </c>
      <c r="AP65" s="58">
        <f t="shared" si="6"/>
        <v>0</v>
      </c>
      <c r="AQ65" s="58">
        <f t="shared" si="7"/>
        <v>0</v>
      </c>
    </row>
    <row r="66" spans="1:43" ht="15.75" x14ac:dyDescent="0.25">
      <c r="A66" s="10"/>
      <c r="B66" s="10" t="s">
        <v>128</v>
      </c>
      <c r="C66" s="11"/>
      <c r="D66" s="10"/>
      <c r="E66" s="10" t="s">
        <v>127</v>
      </c>
      <c r="F66" s="10"/>
      <c r="G66" s="51" t="s">
        <v>357</v>
      </c>
      <c r="H66" s="51" t="s">
        <v>357</v>
      </c>
      <c r="I66" s="51" t="s">
        <v>357</v>
      </c>
      <c r="J66" s="51" t="s">
        <v>357</v>
      </c>
      <c r="K66" s="51" t="s">
        <v>357</v>
      </c>
      <c r="L66" s="51" t="s">
        <v>357</v>
      </c>
      <c r="M66" s="51" t="s">
        <v>357</v>
      </c>
      <c r="N66" s="51" t="s">
        <v>357</v>
      </c>
      <c r="O66" s="51" t="s">
        <v>357</v>
      </c>
      <c r="P66" s="51" t="s">
        <v>357</v>
      </c>
      <c r="Q66" s="51" t="s">
        <v>357</v>
      </c>
      <c r="R66" s="51" t="s">
        <v>357</v>
      </c>
      <c r="S66" s="51" t="s">
        <v>357</v>
      </c>
      <c r="T66" s="51" t="s">
        <v>357</v>
      </c>
      <c r="U66" s="51" t="s">
        <v>357</v>
      </c>
      <c r="V66" s="51" t="s">
        <v>357</v>
      </c>
      <c r="W66" s="51" t="s">
        <v>357</v>
      </c>
      <c r="X66" s="51" t="s">
        <v>357</v>
      </c>
      <c r="Y66" s="51" t="s">
        <v>357</v>
      </c>
      <c r="Z66" s="51" t="s">
        <v>357</v>
      </c>
      <c r="AA66" s="51" t="s">
        <v>357</v>
      </c>
      <c r="AB66" s="51" t="s">
        <v>357</v>
      </c>
      <c r="AC66" s="51" t="s">
        <v>357</v>
      </c>
      <c r="AD66" s="51" t="s">
        <v>357</v>
      </c>
      <c r="AE66" s="51" t="s">
        <v>357</v>
      </c>
      <c r="AF66" s="51" t="s">
        <v>357</v>
      </c>
      <c r="AG66" s="51" t="s">
        <v>357</v>
      </c>
      <c r="AH66" s="51" t="s">
        <v>357</v>
      </c>
      <c r="AI66" s="49"/>
      <c r="AK66" s="32">
        <f t="shared" si="1"/>
        <v>0</v>
      </c>
      <c r="AL66" s="32">
        <f t="shared" si="2"/>
        <v>0</v>
      </c>
      <c r="AM66" s="32">
        <f t="shared" si="3"/>
        <v>0</v>
      </c>
      <c r="AN66" s="32">
        <f t="shared" si="4"/>
        <v>0</v>
      </c>
      <c r="AO66" s="58">
        <f t="shared" si="5"/>
        <v>0</v>
      </c>
      <c r="AP66" s="58">
        <f t="shared" si="6"/>
        <v>0</v>
      </c>
      <c r="AQ66" s="58">
        <f t="shared" si="7"/>
        <v>0</v>
      </c>
    </row>
    <row r="67" spans="1:43" ht="15.75" x14ac:dyDescent="0.25">
      <c r="A67" s="10"/>
      <c r="B67" s="10" t="s">
        <v>129</v>
      </c>
      <c r="C67" s="11"/>
      <c r="D67" s="10"/>
      <c r="E67" s="10" t="s">
        <v>130</v>
      </c>
      <c r="F67" s="10"/>
      <c r="G67" s="51" t="s">
        <v>357</v>
      </c>
      <c r="H67" s="51" t="s">
        <v>357</v>
      </c>
      <c r="I67" s="51" t="s">
        <v>357</v>
      </c>
      <c r="J67" s="51" t="s">
        <v>357</v>
      </c>
      <c r="K67" s="51" t="s">
        <v>357</v>
      </c>
      <c r="L67" s="51" t="s">
        <v>357</v>
      </c>
      <c r="M67" s="51" t="s">
        <v>357</v>
      </c>
      <c r="N67" s="51" t="s">
        <v>357</v>
      </c>
      <c r="O67" s="51" t="s">
        <v>357</v>
      </c>
      <c r="P67" s="51" t="s">
        <v>357</v>
      </c>
      <c r="Q67" s="51" t="s">
        <v>357</v>
      </c>
      <c r="R67" s="51" t="s">
        <v>357</v>
      </c>
      <c r="S67" s="51" t="s">
        <v>357</v>
      </c>
      <c r="T67" s="51" t="s">
        <v>357</v>
      </c>
      <c r="U67" s="51" t="s">
        <v>357</v>
      </c>
      <c r="V67" s="51" t="s">
        <v>357</v>
      </c>
      <c r="W67" s="51" t="s">
        <v>357</v>
      </c>
      <c r="X67" s="51" t="s">
        <v>357</v>
      </c>
      <c r="Y67" s="51" t="s">
        <v>357</v>
      </c>
      <c r="Z67" s="51" t="s">
        <v>357</v>
      </c>
      <c r="AA67" s="51" t="s">
        <v>357</v>
      </c>
      <c r="AB67" s="51" t="s">
        <v>357</v>
      </c>
      <c r="AC67" s="51" t="s">
        <v>357</v>
      </c>
      <c r="AD67" s="51" t="s">
        <v>357</v>
      </c>
      <c r="AE67" s="51" t="s">
        <v>357</v>
      </c>
      <c r="AF67" s="51" t="s">
        <v>357</v>
      </c>
      <c r="AG67" s="51" t="s">
        <v>357</v>
      </c>
      <c r="AH67" s="51" t="s">
        <v>357</v>
      </c>
      <c r="AI67" s="49"/>
      <c r="AK67" s="32">
        <f t="shared" si="1"/>
        <v>0</v>
      </c>
      <c r="AL67" s="32">
        <f t="shared" si="2"/>
        <v>0</v>
      </c>
      <c r="AM67" s="32">
        <f t="shared" si="3"/>
        <v>0</v>
      </c>
      <c r="AN67" s="32">
        <f t="shared" si="4"/>
        <v>0</v>
      </c>
      <c r="AO67" s="58">
        <f t="shared" si="5"/>
        <v>0</v>
      </c>
      <c r="AP67" s="58">
        <f t="shared" si="6"/>
        <v>0</v>
      </c>
      <c r="AQ67" s="58">
        <f t="shared" si="7"/>
        <v>0</v>
      </c>
    </row>
    <row r="68" spans="1:43" ht="15.75" x14ac:dyDescent="0.25">
      <c r="A68" s="10"/>
      <c r="B68" s="10"/>
      <c r="C68" s="11" t="s">
        <v>131</v>
      </c>
      <c r="D68" s="10"/>
      <c r="E68" s="10"/>
      <c r="F68" s="10" t="s">
        <v>132</v>
      </c>
      <c r="G68" s="51" t="s">
        <v>357</v>
      </c>
      <c r="H68" s="51" t="s">
        <v>357</v>
      </c>
      <c r="I68" s="51" t="s">
        <v>357</v>
      </c>
      <c r="J68" s="51" t="s">
        <v>357</v>
      </c>
      <c r="K68" s="51" t="s">
        <v>357</v>
      </c>
      <c r="L68" s="51" t="s">
        <v>357</v>
      </c>
      <c r="M68" s="51" t="s">
        <v>357</v>
      </c>
      <c r="N68" s="51" t="s">
        <v>357</v>
      </c>
      <c r="O68" s="51" t="s">
        <v>357</v>
      </c>
      <c r="P68" s="51" t="s">
        <v>15</v>
      </c>
      <c r="Q68" s="51" t="s">
        <v>357</v>
      </c>
      <c r="R68" s="51" t="s">
        <v>357</v>
      </c>
      <c r="S68" s="51" t="s">
        <v>357</v>
      </c>
      <c r="T68" s="51" t="s">
        <v>357</v>
      </c>
      <c r="U68" s="51" t="s">
        <v>357</v>
      </c>
      <c r="V68" s="51" t="s">
        <v>357</v>
      </c>
      <c r="W68" s="51" t="s">
        <v>357</v>
      </c>
      <c r="X68" s="51" t="s">
        <v>357</v>
      </c>
      <c r="Y68" s="51" t="s">
        <v>357</v>
      </c>
      <c r="Z68" s="51" t="s">
        <v>261</v>
      </c>
      <c r="AA68" s="51" t="s">
        <v>15</v>
      </c>
      <c r="AB68" s="51" t="s">
        <v>357</v>
      </c>
      <c r="AC68" s="51" t="s">
        <v>15</v>
      </c>
      <c r="AD68" s="51" t="s">
        <v>357</v>
      </c>
      <c r="AE68" s="51" t="s">
        <v>357</v>
      </c>
      <c r="AF68" s="51" t="s">
        <v>357</v>
      </c>
      <c r="AG68" s="51" t="s">
        <v>357</v>
      </c>
      <c r="AH68" s="51" t="s">
        <v>15</v>
      </c>
      <c r="AI68" s="49" t="s">
        <v>15</v>
      </c>
      <c r="AK68" s="32">
        <f t="shared" si="1"/>
        <v>4</v>
      </c>
      <c r="AL68" s="32">
        <f t="shared" si="2"/>
        <v>1</v>
      </c>
      <c r="AM68" s="32">
        <f t="shared" si="3"/>
        <v>0</v>
      </c>
      <c r="AN68" s="32">
        <f t="shared" si="4"/>
        <v>5</v>
      </c>
      <c r="AO68" s="56">
        <f t="shared" si="5"/>
        <v>0.8</v>
      </c>
      <c r="AP68" s="58">
        <f t="shared" si="6"/>
        <v>0.2</v>
      </c>
      <c r="AQ68" s="58">
        <f t="shared" si="7"/>
        <v>0</v>
      </c>
    </row>
    <row r="69" spans="1:43" ht="15.75" x14ac:dyDescent="0.25">
      <c r="A69" s="10"/>
      <c r="B69" s="10"/>
      <c r="C69" s="11" t="s">
        <v>133</v>
      </c>
      <c r="D69" s="10"/>
      <c r="E69" s="10"/>
      <c r="F69" s="10" t="s">
        <v>134</v>
      </c>
      <c r="G69" s="51" t="s">
        <v>357</v>
      </c>
      <c r="H69" s="51" t="s">
        <v>357</v>
      </c>
      <c r="I69" s="51" t="s">
        <v>357</v>
      </c>
      <c r="J69" s="51" t="s">
        <v>357</v>
      </c>
      <c r="K69" s="51" t="s">
        <v>357</v>
      </c>
      <c r="L69" s="51" t="s">
        <v>357</v>
      </c>
      <c r="M69" s="51" t="s">
        <v>357</v>
      </c>
      <c r="N69" s="51" t="s">
        <v>357</v>
      </c>
      <c r="O69" s="51" t="s">
        <v>357</v>
      </c>
      <c r="P69" s="51" t="s">
        <v>357</v>
      </c>
      <c r="Q69" s="51" t="s">
        <v>357</v>
      </c>
      <c r="R69" s="51" t="s">
        <v>357</v>
      </c>
      <c r="S69" s="51" t="s">
        <v>357</v>
      </c>
      <c r="T69" s="51" t="s">
        <v>357</v>
      </c>
      <c r="U69" s="51" t="s">
        <v>357</v>
      </c>
      <c r="V69" s="51" t="s">
        <v>357</v>
      </c>
      <c r="W69" s="51" t="s">
        <v>357</v>
      </c>
      <c r="X69" s="51" t="s">
        <v>357</v>
      </c>
      <c r="Y69" s="51" t="s">
        <v>357</v>
      </c>
      <c r="Z69" s="51" t="s">
        <v>357</v>
      </c>
      <c r="AA69" s="51" t="s">
        <v>357</v>
      </c>
      <c r="AB69" s="51" t="s">
        <v>357</v>
      </c>
      <c r="AC69" s="51" t="s">
        <v>357</v>
      </c>
      <c r="AD69" s="51" t="s">
        <v>357</v>
      </c>
      <c r="AE69" s="51" t="s">
        <v>15</v>
      </c>
      <c r="AF69" s="51" t="s">
        <v>357</v>
      </c>
      <c r="AG69" s="51" t="s">
        <v>357</v>
      </c>
      <c r="AH69" s="51" t="s">
        <v>357</v>
      </c>
      <c r="AI69" s="49"/>
      <c r="AK69" s="32">
        <f t="shared" si="1"/>
        <v>1</v>
      </c>
      <c r="AL69" s="32">
        <f t="shared" si="2"/>
        <v>0</v>
      </c>
      <c r="AM69" s="32">
        <f t="shared" si="3"/>
        <v>0</v>
      </c>
      <c r="AN69" s="32">
        <f t="shared" si="4"/>
        <v>1</v>
      </c>
      <c r="AO69" s="58">
        <f t="shared" si="5"/>
        <v>1</v>
      </c>
      <c r="AP69" s="58">
        <f t="shared" si="6"/>
        <v>0</v>
      </c>
      <c r="AQ69" s="58">
        <f t="shared" si="7"/>
        <v>0</v>
      </c>
    </row>
    <row r="70" spans="1:43" ht="15.75" x14ac:dyDescent="0.25">
      <c r="A70" s="10"/>
      <c r="B70" s="10"/>
      <c r="C70" s="11" t="s">
        <v>135</v>
      </c>
      <c r="D70" s="10"/>
      <c r="E70" s="10"/>
      <c r="F70" s="10" t="s">
        <v>136</v>
      </c>
      <c r="G70" s="51" t="s">
        <v>357</v>
      </c>
      <c r="H70" s="51" t="s">
        <v>59</v>
      </c>
      <c r="I70" s="51" t="s">
        <v>357</v>
      </c>
      <c r="J70" s="51" t="s">
        <v>357</v>
      </c>
      <c r="K70" s="51" t="s">
        <v>357</v>
      </c>
      <c r="L70" s="51" t="s">
        <v>357</v>
      </c>
      <c r="M70" s="51" t="s">
        <v>357</v>
      </c>
      <c r="N70" s="51" t="s">
        <v>357</v>
      </c>
      <c r="O70" s="51" t="s">
        <v>357</v>
      </c>
      <c r="P70" s="51" t="s">
        <v>357</v>
      </c>
      <c r="Q70" s="51" t="s">
        <v>357</v>
      </c>
      <c r="R70" s="51" t="s">
        <v>357</v>
      </c>
      <c r="S70" s="51" t="s">
        <v>357</v>
      </c>
      <c r="T70" s="51" t="s">
        <v>357</v>
      </c>
      <c r="U70" s="51" t="s">
        <v>24</v>
      </c>
      <c r="V70" s="51" t="s">
        <v>357</v>
      </c>
      <c r="W70" s="51" t="s">
        <v>357</v>
      </c>
      <c r="X70" s="51" t="s">
        <v>357</v>
      </c>
      <c r="Y70" s="51" t="s">
        <v>357</v>
      </c>
      <c r="Z70" s="51" t="s">
        <v>357</v>
      </c>
      <c r="AA70" s="51" t="s">
        <v>357</v>
      </c>
      <c r="AB70" s="51" t="s">
        <v>357</v>
      </c>
      <c r="AC70" s="51" t="s">
        <v>357</v>
      </c>
      <c r="AD70" s="51" t="s">
        <v>261</v>
      </c>
      <c r="AE70" s="51" t="s">
        <v>357</v>
      </c>
      <c r="AF70" s="51" t="s">
        <v>357</v>
      </c>
      <c r="AG70" s="51" t="s">
        <v>357</v>
      </c>
      <c r="AH70" s="51" t="s">
        <v>24</v>
      </c>
      <c r="AI70" s="49" t="s">
        <v>24</v>
      </c>
      <c r="AK70" s="32">
        <f t="shared" si="1"/>
        <v>0</v>
      </c>
      <c r="AL70" s="32">
        <f t="shared" si="2"/>
        <v>3</v>
      </c>
      <c r="AM70" s="32">
        <f t="shared" si="3"/>
        <v>1</v>
      </c>
      <c r="AN70" s="32">
        <f t="shared" si="4"/>
        <v>4</v>
      </c>
      <c r="AO70" s="58">
        <f t="shared" si="5"/>
        <v>0</v>
      </c>
      <c r="AP70" s="56">
        <f t="shared" si="6"/>
        <v>0.75</v>
      </c>
      <c r="AQ70" s="58">
        <f t="shared" si="7"/>
        <v>0.25</v>
      </c>
    </row>
    <row r="71" spans="1:43" ht="15.75" x14ac:dyDescent="0.25">
      <c r="A71" s="10"/>
      <c r="B71" s="10" t="s">
        <v>137</v>
      </c>
      <c r="C71" s="11"/>
      <c r="D71" s="10"/>
      <c r="E71" s="10" t="s">
        <v>138</v>
      </c>
      <c r="F71" s="10"/>
      <c r="G71" s="51" t="s">
        <v>357</v>
      </c>
      <c r="H71" s="51" t="s">
        <v>357</v>
      </c>
      <c r="I71" s="51" t="s">
        <v>357</v>
      </c>
      <c r="J71" s="51" t="s">
        <v>357</v>
      </c>
      <c r="K71" s="51" t="s">
        <v>357</v>
      </c>
      <c r="L71" s="51" t="s">
        <v>357</v>
      </c>
      <c r="M71" s="51" t="s">
        <v>357</v>
      </c>
      <c r="N71" s="51" t="s">
        <v>357</v>
      </c>
      <c r="O71" s="51" t="s">
        <v>357</v>
      </c>
      <c r="P71" s="51" t="s">
        <v>357</v>
      </c>
      <c r="Q71" s="51" t="s">
        <v>357</v>
      </c>
      <c r="R71" s="51" t="s">
        <v>357</v>
      </c>
      <c r="S71" s="51" t="s">
        <v>357</v>
      </c>
      <c r="T71" s="51" t="s">
        <v>357</v>
      </c>
      <c r="U71" s="51" t="s">
        <v>357</v>
      </c>
      <c r="V71" s="51" t="s">
        <v>357</v>
      </c>
      <c r="W71" s="51" t="s">
        <v>357</v>
      </c>
      <c r="X71" s="51" t="s">
        <v>357</v>
      </c>
      <c r="Y71" s="51" t="s">
        <v>357</v>
      </c>
      <c r="Z71" s="51" t="s">
        <v>357</v>
      </c>
      <c r="AA71" s="51" t="s">
        <v>357</v>
      </c>
      <c r="AB71" s="51" t="s">
        <v>357</v>
      </c>
      <c r="AC71" s="51" t="s">
        <v>357</v>
      </c>
      <c r="AD71" s="51" t="s">
        <v>357</v>
      </c>
      <c r="AE71" s="51" t="s">
        <v>357</v>
      </c>
      <c r="AF71" s="51" t="s">
        <v>357</v>
      </c>
      <c r="AG71" s="51" t="s">
        <v>357</v>
      </c>
      <c r="AH71" s="51" t="s">
        <v>357</v>
      </c>
      <c r="AI71" s="49"/>
      <c r="AK71" s="32">
        <f t="shared" si="1"/>
        <v>0</v>
      </c>
      <c r="AL71" s="32">
        <f t="shared" si="2"/>
        <v>0</v>
      </c>
      <c r="AM71" s="32">
        <f t="shared" si="3"/>
        <v>0</v>
      </c>
      <c r="AN71" s="32">
        <f t="shared" si="4"/>
        <v>0</v>
      </c>
      <c r="AO71" s="58">
        <f t="shared" si="5"/>
        <v>0</v>
      </c>
      <c r="AP71" s="58">
        <f t="shared" si="6"/>
        <v>0</v>
      </c>
      <c r="AQ71" s="58">
        <f t="shared" si="7"/>
        <v>0</v>
      </c>
    </row>
    <row r="72" spans="1:43" ht="15.75" x14ac:dyDescent="0.25">
      <c r="A72" s="10"/>
      <c r="B72" s="10"/>
      <c r="C72" s="11" t="s">
        <v>139</v>
      </c>
      <c r="D72" s="10"/>
      <c r="E72" s="10"/>
      <c r="F72" s="10" t="s">
        <v>140</v>
      </c>
      <c r="G72" s="51" t="s">
        <v>357</v>
      </c>
      <c r="H72" s="51" t="s">
        <v>59</v>
      </c>
      <c r="I72" s="51" t="s">
        <v>357</v>
      </c>
      <c r="J72" s="51" t="s">
        <v>24</v>
      </c>
      <c r="K72" s="51" t="s">
        <v>15</v>
      </c>
      <c r="L72" s="51" t="s">
        <v>357</v>
      </c>
      <c r="M72" s="51" t="s">
        <v>357</v>
      </c>
      <c r="N72" s="51" t="s">
        <v>24</v>
      </c>
      <c r="O72" s="51" t="s">
        <v>357</v>
      </c>
      <c r="P72" s="51" t="s">
        <v>357</v>
      </c>
      <c r="Q72" s="51" t="s">
        <v>357</v>
      </c>
      <c r="R72" s="51" t="s">
        <v>357</v>
      </c>
      <c r="S72" s="51" t="s">
        <v>357</v>
      </c>
      <c r="T72" s="51" t="s">
        <v>357</v>
      </c>
      <c r="U72" s="51" t="s">
        <v>357</v>
      </c>
      <c r="V72" s="51" t="s">
        <v>357</v>
      </c>
      <c r="W72" s="51" t="s">
        <v>357</v>
      </c>
      <c r="X72" s="51" t="s">
        <v>357</v>
      </c>
      <c r="Y72" s="51" t="s">
        <v>357</v>
      </c>
      <c r="Z72" s="51" t="s">
        <v>261</v>
      </c>
      <c r="AA72" s="51" t="s">
        <v>357</v>
      </c>
      <c r="AB72" s="51" t="s">
        <v>357</v>
      </c>
      <c r="AC72" s="51" t="s">
        <v>357</v>
      </c>
      <c r="AD72" s="51" t="s">
        <v>357</v>
      </c>
      <c r="AE72" s="51" t="s">
        <v>357</v>
      </c>
      <c r="AF72" s="51" t="s">
        <v>357</v>
      </c>
      <c r="AG72" s="51" t="s">
        <v>24</v>
      </c>
      <c r="AH72" s="51" t="s">
        <v>15</v>
      </c>
      <c r="AI72" s="49" t="s">
        <v>24</v>
      </c>
      <c r="AK72" s="32">
        <f t="shared" si="1"/>
        <v>2</v>
      </c>
      <c r="AL72" s="32">
        <f t="shared" si="2"/>
        <v>4</v>
      </c>
      <c r="AM72" s="32">
        <f t="shared" si="3"/>
        <v>1</v>
      </c>
      <c r="AN72" s="32">
        <f t="shared" si="4"/>
        <v>7</v>
      </c>
      <c r="AO72" s="58">
        <f t="shared" si="5"/>
        <v>0.2857142857142857</v>
      </c>
      <c r="AP72" s="56">
        <f t="shared" si="6"/>
        <v>0.5714285714285714</v>
      </c>
      <c r="AQ72" s="58">
        <f t="shared" si="7"/>
        <v>0.14285714285714285</v>
      </c>
    </row>
    <row r="73" spans="1:43" ht="15.75" x14ac:dyDescent="0.25">
      <c r="A73" s="10"/>
      <c r="B73" s="10"/>
      <c r="C73" s="11" t="s">
        <v>141</v>
      </c>
      <c r="D73" s="10"/>
      <c r="E73" s="10"/>
      <c r="F73" s="10" t="s">
        <v>142</v>
      </c>
      <c r="G73" s="51" t="s">
        <v>24</v>
      </c>
      <c r="H73" s="51" t="s">
        <v>59</v>
      </c>
      <c r="I73" s="51" t="s">
        <v>59</v>
      </c>
      <c r="J73" s="51" t="s">
        <v>59</v>
      </c>
      <c r="K73" s="51" t="s">
        <v>15</v>
      </c>
      <c r="L73" s="51" t="s">
        <v>59</v>
      </c>
      <c r="M73" s="51" t="s">
        <v>24</v>
      </c>
      <c r="N73" s="51" t="s">
        <v>15</v>
      </c>
      <c r="O73" s="51" t="s">
        <v>24</v>
      </c>
      <c r="P73" s="51" t="s">
        <v>15</v>
      </c>
      <c r="Q73" s="51" t="s">
        <v>357</v>
      </c>
      <c r="R73" s="51" t="s">
        <v>24</v>
      </c>
      <c r="S73" s="51" t="s">
        <v>59</v>
      </c>
      <c r="T73" s="51" t="s">
        <v>59</v>
      </c>
      <c r="U73" s="51" t="s">
        <v>15</v>
      </c>
      <c r="V73" s="51" t="s">
        <v>59</v>
      </c>
      <c r="W73" s="51" t="s">
        <v>24</v>
      </c>
      <c r="X73" s="51" t="s">
        <v>24</v>
      </c>
      <c r="Y73" s="51" t="s">
        <v>59</v>
      </c>
      <c r="Z73" s="51" t="s">
        <v>280</v>
      </c>
      <c r="AA73" s="51" t="s">
        <v>59</v>
      </c>
      <c r="AB73" s="51" t="s">
        <v>59</v>
      </c>
      <c r="AC73" s="51" t="s">
        <v>59</v>
      </c>
      <c r="AD73" s="51" t="s">
        <v>59</v>
      </c>
      <c r="AE73" s="51" t="s">
        <v>59</v>
      </c>
      <c r="AF73" s="51" t="s">
        <v>15</v>
      </c>
      <c r="AG73" s="51" t="s">
        <v>15</v>
      </c>
      <c r="AH73" s="51" t="s">
        <v>59</v>
      </c>
      <c r="AI73" s="49" t="s">
        <v>59</v>
      </c>
      <c r="AK73" s="32">
        <f t="shared" si="1"/>
        <v>6</v>
      </c>
      <c r="AL73" s="32">
        <f t="shared" si="2"/>
        <v>6</v>
      </c>
      <c r="AM73" s="32">
        <f t="shared" si="3"/>
        <v>15</v>
      </c>
      <c r="AN73" s="32">
        <f t="shared" si="4"/>
        <v>27</v>
      </c>
      <c r="AO73" s="58">
        <f t="shared" si="5"/>
        <v>0.22222222222222221</v>
      </c>
      <c r="AP73" s="58">
        <f t="shared" si="6"/>
        <v>0.22222222222222221</v>
      </c>
      <c r="AQ73" s="56">
        <f t="shared" si="7"/>
        <v>0.55555555555555558</v>
      </c>
    </row>
    <row r="74" spans="1:43" ht="15.75" x14ac:dyDescent="0.25">
      <c r="A74" s="10"/>
      <c r="B74" s="10"/>
      <c r="C74" s="11" t="s">
        <v>143</v>
      </c>
      <c r="D74" s="10"/>
      <c r="E74" s="10"/>
      <c r="F74" s="10" t="s">
        <v>144</v>
      </c>
      <c r="G74" s="51" t="s">
        <v>24</v>
      </c>
      <c r="H74" s="51" t="s">
        <v>59</v>
      </c>
      <c r="I74" s="51" t="s">
        <v>59</v>
      </c>
      <c r="J74" s="51" t="s">
        <v>357</v>
      </c>
      <c r="K74" s="51" t="s">
        <v>24</v>
      </c>
      <c r="L74" s="51" t="s">
        <v>24</v>
      </c>
      <c r="M74" s="51" t="s">
        <v>24</v>
      </c>
      <c r="N74" s="51" t="s">
        <v>357</v>
      </c>
      <c r="O74" s="51" t="s">
        <v>357</v>
      </c>
      <c r="P74" s="51" t="s">
        <v>15</v>
      </c>
      <c r="Q74" s="51" t="s">
        <v>357</v>
      </c>
      <c r="R74" s="51" t="s">
        <v>24</v>
      </c>
      <c r="S74" s="51" t="s">
        <v>24</v>
      </c>
      <c r="T74" s="51" t="s">
        <v>24</v>
      </c>
      <c r="U74" s="51" t="s">
        <v>357</v>
      </c>
      <c r="V74" s="51" t="s">
        <v>24</v>
      </c>
      <c r="W74" s="51" t="s">
        <v>24</v>
      </c>
      <c r="X74" s="51" t="s">
        <v>24</v>
      </c>
      <c r="Y74" s="51" t="s">
        <v>24</v>
      </c>
      <c r="Z74" s="51" t="s">
        <v>261</v>
      </c>
      <c r="AA74" s="51" t="s">
        <v>24</v>
      </c>
      <c r="AB74" s="51" t="s">
        <v>24</v>
      </c>
      <c r="AC74" s="51" t="s">
        <v>357</v>
      </c>
      <c r="AD74" s="51" t="s">
        <v>24</v>
      </c>
      <c r="AE74" s="51" t="s">
        <v>24</v>
      </c>
      <c r="AF74" s="51" t="s">
        <v>24</v>
      </c>
      <c r="AG74" s="51" t="s">
        <v>24</v>
      </c>
      <c r="AH74" s="51" t="s">
        <v>15</v>
      </c>
      <c r="AI74" s="49" t="s">
        <v>24</v>
      </c>
      <c r="AK74" s="32">
        <f t="shared" si="1"/>
        <v>2</v>
      </c>
      <c r="AL74" s="32">
        <f t="shared" si="2"/>
        <v>18</v>
      </c>
      <c r="AM74" s="32">
        <f t="shared" si="3"/>
        <v>2</v>
      </c>
      <c r="AN74" s="32">
        <f t="shared" si="4"/>
        <v>22</v>
      </c>
      <c r="AO74" s="58">
        <f t="shared" si="5"/>
        <v>9.0909090909090912E-2</v>
      </c>
      <c r="AP74" s="56">
        <f t="shared" si="6"/>
        <v>0.81818181818181823</v>
      </c>
      <c r="AQ74" s="58">
        <f t="shared" si="7"/>
        <v>9.0909090909090912E-2</v>
      </c>
    </row>
    <row r="75" spans="1:43" ht="15.75" x14ac:dyDescent="0.25">
      <c r="A75" s="10"/>
      <c r="B75" s="10" t="s">
        <v>145</v>
      </c>
      <c r="C75" s="11"/>
      <c r="D75" s="10"/>
      <c r="E75" s="10" t="s">
        <v>127</v>
      </c>
      <c r="F75" s="10"/>
      <c r="G75" s="51" t="s">
        <v>357</v>
      </c>
      <c r="H75" s="51" t="s">
        <v>357</v>
      </c>
      <c r="I75" s="51" t="s">
        <v>357</v>
      </c>
      <c r="J75" s="51" t="s">
        <v>357</v>
      </c>
      <c r="K75" s="51" t="s">
        <v>357</v>
      </c>
      <c r="L75" s="51" t="s">
        <v>357</v>
      </c>
      <c r="M75" s="51" t="s">
        <v>357</v>
      </c>
      <c r="N75" s="51" t="s">
        <v>357</v>
      </c>
      <c r="O75" s="51" t="s">
        <v>357</v>
      </c>
      <c r="P75" s="51" t="s">
        <v>357</v>
      </c>
      <c r="Q75" s="51" t="s">
        <v>357</v>
      </c>
      <c r="R75" s="51" t="s">
        <v>357</v>
      </c>
      <c r="S75" s="51" t="s">
        <v>357</v>
      </c>
      <c r="T75" s="51" t="s">
        <v>357</v>
      </c>
      <c r="U75" s="51" t="s">
        <v>357</v>
      </c>
      <c r="V75" s="51" t="s">
        <v>357</v>
      </c>
      <c r="W75" s="51" t="s">
        <v>357</v>
      </c>
      <c r="X75" s="51" t="s">
        <v>357</v>
      </c>
      <c r="Y75" s="51" t="s">
        <v>357</v>
      </c>
      <c r="Z75" s="51" t="s">
        <v>357</v>
      </c>
      <c r="AA75" s="51" t="s">
        <v>357</v>
      </c>
      <c r="AB75" s="51" t="s">
        <v>357</v>
      </c>
      <c r="AC75" s="51" t="s">
        <v>357</v>
      </c>
      <c r="AD75" s="51" t="s">
        <v>357</v>
      </c>
      <c r="AE75" s="51" t="s">
        <v>357</v>
      </c>
      <c r="AF75" s="51" t="s">
        <v>357</v>
      </c>
      <c r="AG75" s="51" t="s">
        <v>357</v>
      </c>
      <c r="AH75" s="51" t="s">
        <v>357</v>
      </c>
      <c r="AI75" s="49"/>
      <c r="AK75" s="32">
        <f t="shared" ref="AK75:AK76" si="8">COUNTIF(G75:AH75,"Yes")</f>
        <v>0</v>
      </c>
      <c r="AL75" s="32">
        <f t="shared" ref="AL75:AL76" si="9">COUNTIF(G75:AH75,"No")</f>
        <v>0</v>
      </c>
      <c r="AM75" s="32">
        <f t="shared" ref="AM75:AM76" si="10">COUNTIF(G75:AH75,"Partial")</f>
        <v>0</v>
      </c>
      <c r="AN75" s="32">
        <f t="shared" ref="AN75:AN76" si="11">SUM(AK75:AM75)</f>
        <v>0</v>
      </c>
      <c r="AO75" s="58">
        <f t="shared" ref="AO75:AO76" si="12">IFERROR(AK75/$AN75,0)</f>
        <v>0</v>
      </c>
      <c r="AP75" s="58">
        <f t="shared" ref="AP75:AP76" si="13">IFERROR(AL75/$AN75,0)</f>
        <v>0</v>
      </c>
      <c r="AQ75" s="58">
        <f t="shared" ref="AQ75:AQ76" si="14">IFERROR(AM75/$AN75,0)</f>
        <v>0</v>
      </c>
    </row>
    <row r="76" spans="1:43" ht="15.75" x14ac:dyDescent="0.25">
      <c r="A76" s="10"/>
      <c r="B76" s="10" t="s">
        <v>146</v>
      </c>
      <c r="C76" s="11"/>
      <c r="D76" s="10"/>
      <c r="E76" s="10" t="s">
        <v>127</v>
      </c>
      <c r="F76" s="10"/>
      <c r="G76" s="51" t="s">
        <v>357</v>
      </c>
      <c r="H76" s="51" t="s">
        <v>357</v>
      </c>
      <c r="I76" s="51" t="s">
        <v>357</v>
      </c>
      <c r="J76" s="51" t="s">
        <v>357</v>
      </c>
      <c r="K76" s="51" t="s">
        <v>357</v>
      </c>
      <c r="L76" s="51" t="s">
        <v>357</v>
      </c>
      <c r="M76" s="51" t="s">
        <v>357</v>
      </c>
      <c r="N76" s="51" t="s">
        <v>357</v>
      </c>
      <c r="O76" s="51" t="s">
        <v>357</v>
      </c>
      <c r="P76" s="51" t="s">
        <v>357</v>
      </c>
      <c r="Q76" s="51" t="s">
        <v>357</v>
      </c>
      <c r="R76" s="51" t="s">
        <v>357</v>
      </c>
      <c r="S76" s="51" t="s">
        <v>357</v>
      </c>
      <c r="T76" s="51" t="s">
        <v>357</v>
      </c>
      <c r="U76" s="51" t="s">
        <v>357</v>
      </c>
      <c r="V76" s="51" t="s">
        <v>357</v>
      </c>
      <c r="W76" s="51" t="s">
        <v>357</v>
      </c>
      <c r="X76" s="51" t="s">
        <v>357</v>
      </c>
      <c r="Y76" s="51" t="s">
        <v>357</v>
      </c>
      <c r="Z76" s="51" t="s">
        <v>357</v>
      </c>
      <c r="AA76" s="51" t="s">
        <v>357</v>
      </c>
      <c r="AB76" s="51" t="s">
        <v>357</v>
      </c>
      <c r="AC76" s="51" t="s">
        <v>357</v>
      </c>
      <c r="AD76" s="51" t="s">
        <v>357</v>
      </c>
      <c r="AE76" s="51" t="s">
        <v>357</v>
      </c>
      <c r="AF76" s="51" t="s">
        <v>357</v>
      </c>
      <c r="AG76" s="51" t="s">
        <v>357</v>
      </c>
      <c r="AH76" s="51" t="s">
        <v>357</v>
      </c>
      <c r="AI76" s="49"/>
      <c r="AK76" s="32">
        <f t="shared" si="8"/>
        <v>0</v>
      </c>
      <c r="AL76" s="32">
        <f t="shared" si="9"/>
        <v>0</v>
      </c>
      <c r="AM76" s="32">
        <f t="shared" si="10"/>
        <v>0</v>
      </c>
      <c r="AN76" s="32">
        <f t="shared" si="11"/>
        <v>0</v>
      </c>
      <c r="AO76" s="58">
        <f t="shared" si="12"/>
        <v>0</v>
      </c>
      <c r="AP76" s="58">
        <f t="shared" si="13"/>
        <v>0</v>
      </c>
      <c r="AQ76" s="58">
        <f t="shared" si="14"/>
        <v>0</v>
      </c>
    </row>
    <row r="79" spans="1:43" ht="15.75" x14ac:dyDescent="0.25">
      <c r="B79" s="33"/>
      <c r="F79" s="50" t="s">
        <v>181</v>
      </c>
    </row>
    <row r="80" spans="1:43" x14ac:dyDescent="0.2">
      <c r="F80" s="35" t="s">
        <v>175</v>
      </c>
      <c r="G80" s="52" t="s">
        <v>196</v>
      </c>
      <c r="H80" s="52" t="s">
        <v>148</v>
      </c>
      <c r="I80" s="52" t="s">
        <v>149</v>
      </c>
      <c r="J80" s="52" t="s">
        <v>150</v>
      </c>
      <c r="K80" s="52" t="s">
        <v>151</v>
      </c>
      <c r="L80" s="52" t="s">
        <v>207</v>
      </c>
      <c r="M80" s="52" t="s">
        <v>152</v>
      </c>
      <c r="N80" s="53" t="s">
        <v>153</v>
      </c>
      <c r="O80" s="53" t="s">
        <v>154</v>
      </c>
      <c r="P80" s="53" t="s">
        <v>155</v>
      </c>
      <c r="Q80" s="53" t="s">
        <v>156</v>
      </c>
      <c r="R80" s="53" t="s">
        <v>157</v>
      </c>
      <c r="S80" s="53" t="s">
        <v>158</v>
      </c>
      <c r="T80" s="53" t="s">
        <v>159</v>
      </c>
      <c r="U80" s="53" t="s">
        <v>160</v>
      </c>
      <c r="V80" s="53" t="s">
        <v>161</v>
      </c>
      <c r="W80" s="53" t="s">
        <v>162</v>
      </c>
      <c r="X80" s="53" t="s">
        <v>163</v>
      </c>
      <c r="Y80" s="53" t="s">
        <v>208</v>
      </c>
      <c r="Z80" s="53" t="s">
        <v>164</v>
      </c>
      <c r="AA80" s="53" t="s">
        <v>165</v>
      </c>
      <c r="AB80" s="53" t="s">
        <v>166</v>
      </c>
      <c r="AC80" s="52" t="s">
        <v>167</v>
      </c>
      <c r="AD80" s="52" t="s">
        <v>168</v>
      </c>
      <c r="AE80" s="52" t="s">
        <v>169</v>
      </c>
      <c r="AF80" s="52" t="s">
        <v>170</v>
      </c>
      <c r="AG80" s="52" t="s">
        <v>171</v>
      </c>
      <c r="AH80" s="52" t="s">
        <v>172</v>
      </c>
      <c r="AI80" s="53" t="s">
        <v>177</v>
      </c>
    </row>
    <row r="81" spans="1:35" ht="15.75" x14ac:dyDescent="0.25">
      <c r="A81" s="9" t="s">
        <v>9</v>
      </c>
      <c r="B81" s="10"/>
      <c r="C81" s="11"/>
      <c r="D81" s="12" t="s">
        <v>10</v>
      </c>
      <c r="E81" s="11"/>
      <c r="F81" s="11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</row>
    <row r="82" spans="1:35" ht="15.75" x14ac:dyDescent="0.25">
      <c r="A82" s="9"/>
      <c r="B82" s="10" t="s">
        <v>11</v>
      </c>
      <c r="C82" s="11"/>
      <c r="D82" s="14"/>
      <c r="E82" s="10" t="s">
        <v>12</v>
      </c>
      <c r="F82" s="11"/>
      <c r="G82" s="54">
        <v>0.46550899574121246</v>
      </c>
      <c r="H82" s="54">
        <v>0.25605389436129261</v>
      </c>
      <c r="I82" s="54">
        <v>0.17101715290127037</v>
      </c>
      <c r="J82" s="54">
        <v>0</v>
      </c>
      <c r="K82" s="54">
        <v>0.22771541843194604</v>
      </c>
      <c r="L82" s="54">
        <v>0.15687046814621144</v>
      </c>
      <c r="M82" s="54">
        <v>0.64648364263302738</v>
      </c>
      <c r="N82" s="54">
        <v>0.91632943735058625</v>
      </c>
      <c r="O82" s="54">
        <v>0.1734453753825749</v>
      </c>
      <c r="P82" s="54">
        <v>0.46151929224196725</v>
      </c>
      <c r="Q82" s="54">
        <v>0</v>
      </c>
      <c r="R82" s="54">
        <v>0.23220563623431903</v>
      </c>
      <c r="S82" s="54">
        <v>0.47090415199812391</v>
      </c>
      <c r="T82" s="54">
        <v>0.37011392291055628</v>
      </c>
      <c r="U82" s="54">
        <v>0.48720653073265252</v>
      </c>
      <c r="V82" s="54">
        <v>0.44577785409488535</v>
      </c>
      <c r="W82" s="54">
        <v>1.7360270331665661E-2</v>
      </c>
      <c r="X82" s="54">
        <v>0.26744001599070988</v>
      </c>
      <c r="Y82" s="54">
        <v>0.65826437602260246</v>
      </c>
      <c r="Z82" s="54">
        <v>2.8089235596918316E-3</v>
      </c>
      <c r="AA82" s="54">
        <v>0.2583845424039441</v>
      </c>
      <c r="AB82" s="54">
        <v>0.40172597375552238</v>
      </c>
      <c r="AC82" s="54">
        <v>0.22247516045553453</v>
      </c>
      <c r="AD82" s="54">
        <v>0.46802026297179128</v>
      </c>
      <c r="AE82" s="54">
        <v>0.20000841405266212</v>
      </c>
      <c r="AF82" s="54">
        <v>0.17216121570912443</v>
      </c>
      <c r="AG82" s="54">
        <v>0.73211917553064054</v>
      </c>
      <c r="AH82" s="54">
        <v>0.43725634042454492</v>
      </c>
      <c r="AI82" s="54">
        <v>0.38064518921532514</v>
      </c>
    </row>
    <row r="83" spans="1:35" ht="15.75" x14ac:dyDescent="0.25">
      <c r="A83" s="9"/>
      <c r="B83" s="10"/>
      <c r="C83" s="11" t="s">
        <v>13</v>
      </c>
      <c r="D83" s="14"/>
      <c r="E83" s="11"/>
      <c r="F83" s="10" t="s">
        <v>14</v>
      </c>
      <c r="G83" s="54">
        <v>0</v>
      </c>
      <c r="H83" s="54" t="s">
        <v>357</v>
      </c>
      <c r="I83" s="54" t="s">
        <v>357</v>
      </c>
      <c r="J83" s="54" t="s">
        <v>357</v>
      </c>
      <c r="K83" s="54" t="s">
        <v>357</v>
      </c>
      <c r="L83" s="54" t="s">
        <v>357</v>
      </c>
      <c r="M83" s="54" t="s">
        <v>357</v>
      </c>
      <c r="N83" s="54" t="s">
        <v>357</v>
      </c>
      <c r="O83" s="54">
        <v>0.35108460541719283</v>
      </c>
      <c r="P83" s="54" t="s">
        <v>357</v>
      </c>
      <c r="Q83" s="54" t="s">
        <v>357</v>
      </c>
      <c r="R83" s="54" t="s">
        <v>357</v>
      </c>
      <c r="S83" s="54" t="s">
        <v>357</v>
      </c>
      <c r="T83" s="54" t="s">
        <v>357</v>
      </c>
      <c r="U83" s="54" t="s">
        <v>357</v>
      </c>
      <c r="V83" s="54" t="s">
        <v>357</v>
      </c>
      <c r="W83" s="54" t="s">
        <v>357</v>
      </c>
      <c r="X83" s="54" t="s">
        <v>357</v>
      </c>
      <c r="Y83" s="54" t="s">
        <v>357</v>
      </c>
      <c r="Z83" s="54" t="s">
        <v>357</v>
      </c>
      <c r="AA83" s="54" t="s">
        <v>357</v>
      </c>
      <c r="AB83" s="54" t="s">
        <v>357</v>
      </c>
      <c r="AC83" s="54" t="s">
        <v>357</v>
      </c>
      <c r="AD83" s="54" t="s">
        <v>357</v>
      </c>
      <c r="AE83" s="54" t="s">
        <v>357</v>
      </c>
      <c r="AF83" s="54" t="s">
        <v>357</v>
      </c>
      <c r="AG83" s="54" t="s">
        <v>357</v>
      </c>
      <c r="AH83" s="54" t="s">
        <v>357</v>
      </c>
      <c r="AI83" s="54">
        <v>0.35066648690977831</v>
      </c>
    </row>
    <row r="84" spans="1:35" ht="15.75" x14ac:dyDescent="0.25">
      <c r="A84" s="9"/>
      <c r="B84" s="10"/>
      <c r="C84" s="11" t="s">
        <v>16</v>
      </c>
      <c r="D84" s="14"/>
      <c r="E84" s="11"/>
      <c r="F84" s="10" t="s">
        <v>17</v>
      </c>
      <c r="G84" s="54" t="s">
        <v>357</v>
      </c>
      <c r="H84" s="54" t="s">
        <v>357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  <c r="X84" s="54">
        <v>0</v>
      </c>
      <c r="Y84" s="54">
        <v>0</v>
      </c>
      <c r="Z84" s="54">
        <v>0</v>
      </c>
      <c r="AA84" s="54">
        <v>0</v>
      </c>
      <c r="AB84" s="54">
        <v>0</v>
      </c>
      <c r="AC84" s="54">
        <v>0</v>
      </c>
      <c r="AD84" s="54">
        <v>0</v>
      </c>
      <c r="AE84" s="54">
        <v>0</v>
      </c>
      <c r="AF84" s="54">
        <v>0</v>
      </c>
      <c r="AG84" s="54">
        <v>0.83912158111987167</v>
      </c>
      <c r="AH84" s="54">
        <v>0</v>
      </c>
      <c r="AI84" s="54">
        <v>0.41606283549852302</v>
      </c>
    </row>
    <row r="85" spans="1:35" ht="15.75" x14ac:dyDescent="0.25">
      <c r="A85" s="9"/>
      <c r="B85" s="10"/>
      <c r="C85" s="11" t="s">
        <v>18</v>
      </c>
      <c r="D85" s="14"/>
      <c r="E85" s="11"/>
      <c r="F85" s="10" t="s">
        <v>19</v>
      </c>
      <c r="G85" s="54">
        <v>0</v>
      </c>
      <c r="H85" s="54">
        <v>-5.773179642627202E-2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0.92040092439154542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3.4417065080739946E-2</v>
      </c>
      <c r="U85" s="54">
        <v>0</v>
      </c>
      <c r="V85" s="54">
        <v>0</v>
      </c>
      <c r="W85" s="54">
        <v>0</v>
      </c>
      <c r="X85" s="54">
        <v>0</v>
      </c>
      <c r="Y85" s="54">
        <v>0</v>
      </c>
      <c r="Z85" s="54">
        <v>0</v>
      </c>
      <c r="AA85" s="54">
        <v>0</v>
      </c>
      <c r="AB85" s="54">
        <v>0</v>
      </c>
      <c r="AC85" s="54">
        <v>0</v>
      </c>
      <c r="AD85" s="54">
        <v>0</v>
      </c>
      <c r="AE85" s="54">
        <v>0</v>
      </c>
      <c r="AF85" s="54">
        <v>0</v>
      </c>
      <c r="AG85" s="54">
        <v>0</v>
      </c>
      <c r="AH85" s="54">
        <v>0</v>
      </c>
      <c r="AI85" s="54">
        <v>1.7353185231266128E-2</v>
      </c>
    </row>
    <row r="86" spans="1:35" ht="15.75" x14ac:dyDescent="0.25">
      <c r="A86" s="9"/>
      <c r="B86" s="10"/>
      <c r="C86" s="11" t="s">
        <v>20</v>
      </c>
      <c r="D86" s="14"/>
      <c r="E86" s="11"/>
      <c r="F86" s="10" t="s">
        <v>21</v>
      </c>
      <c r="G86" s="54" t="s">
        <v>357</v>
      </c>
      <c r="H86" s="54">
        <v>0.27305820074470588</v>
      </c>
      <c r="I86" s="54" t="s">
        <v>357</v>
      </c>
      <c r="J86" s="54" t="s">
        <v>357</v>
      </c>
      <c r="K86" s="54">
        <v>0</v>
      </c>
      <c r="L86" s="54">
        <v>1</v>
      </c>
      <c r="M86" s="54" t="s">
        <v>357</v>
      </c>
      <c r="N86" s="54" t="s">
        <v>357</v>
      </c>
      <c r="O86" s="54" t="s">
        <v>357</v>
      </c>
      <c r="P86" s="54" t="s">
        <v>357</v>
      </c>
      <c r="Q86" s="54">
        <v>0</v>
      </c>
      <c r="R86" s="54" t="s">
        <v>357</v>
      </c>
      <c r="S86" s="54" t="s">
        <v>357</v>
      </c>
      <c r="T86" s="54" t="s">
        <v>357</v>
      </c>
      <c r="U86" s="54" t="s">
        <v>357</v>
      </c>
      <c r="V86" s="54">
        <v>0</v>
      </c>
      <c r="W86" s="54" t="s">
        <v>357</v>
      </c>
      <c r="X86" s="54" t="s">
        <v>357</v>
      </c>
      <c r="Y86" s="54" t="s">
        <v>357</v>
      </c>
      <c r="Z86" s="54">
        <v>0</v>
      </c>
      <c r="AA86" s="54" t="s">
        <v>357</v>
      </c>
      <c r="AB86" s="54" t="s">
        <v>357</v>
      </c>
      <c r="AC86" s="54">
        <v>0</v>
      </c>
      <c r="AD86" s="54" t="s">
        <v>357</v>
      </c>
      <c r="AE86" s="54">
        <v>0</v>
      </c>
      <c r="AF86" s="54" t="s">
        <v>357</v>
      </c>
      <c r="AG86" s="54" t="s">
        <v>357</v>
      </c>
      <c r="AH86" s="54" t="s">
        <v>357</v>
      </c>
      <c r="AI86" s="54">
        <v>0.21784516626809486</v>
      </c>
    </row>
    <row r="87" spans="1:35" ht="15.75" x14ac:dyDescent="0.25">
      <c r="A87" s="9"/>
      <c r="B87" s="10"/>
      <c r="C87" s="11" t="s">
        <v>22</v>
      </c>
      <c r="D87" s="14"/>
      <c r="E87" s="11"/>
      <c r="F87" s="10" t="s">
        <v>23</v>
      </c>
      <c r="G87" s="54" t="s">
        <v>357</v>
      </c>
      <c r="H87" s="54">
        <v>0.15983941293057979</v>
      </c>
      <c r="I87" s="54">
        <v>0</v>
      </c>
      <c r="J87" s="54" t="s">
        <v>357</v>
      </c>
      <c r="K87" s="54">
        <v>0</v>
      </c>
      <c r="L87" s="54">
        <v>0</v>
      </c>
      <c r="M87" s="54">
        <v>0</v>
      </c>
      <c r="N87" s="54" t="s">
        <v>357</v>
      </c>
      <c r="O87" s="54">
        <v>0</v>
      </c>
      <c r="P87" s="54">
        <v>0</v>
      </c>
      <c r="Q87" s="54">
        <v>0</v>
      </c>
      <c r="R87" s="54">
        <v>0.39999999999999997</v>
      </c>
      <c r="S87" s="54">
        <v>0.53181560539503003</v>
      </c>
      <c r="T87" s="54">
        <v>0.1000000013205166</v>
      </c>
      <c r="U87" s="54">
        <v>0.11385449629991488</v>
      </c>
      <c r="V87" s="54" t="s">
        <v>357</v>
      </c>
      <c r="W87" s="54">
        <v>0</v>
      </c>
      <c r="X87" s="54">
        <v>0</v>
      </c>
      <c r="Y87" s="54" t="s">
        <v>357</v>
      </c>
      <c r="Z87" s="54">
        <v>0</v>
      </c>
      <c r="AA87" s="54" t="s">
        <v>357</v>
      </c>
      <c r="AB87" s="54">
        <v>0</v>
      </c>
      <c r="AC87" s="54">
        <v>0</v>
      </c>
      <c r="AD87" s="54">
        <v>0.74674394256634391</v>
      </c>
      <c r="AE87" s="54">
        <v>0</v>
      </c>
      <c r="AF87" s="54">
        <v>0</v>
      </c>
      <c r="AG87" s="54">
        <v>0.96682139342174234</v>
      </c>
      <c r="AH87" s="54">
        <v>0</v>
      </c>
      <c r="AI87" s="54">
        <v>0.13767351661738933</v>
      </c>
    </row>
    <row r="88" spans="1:35" ht="15.75" x14ac:dyDescent="0.25">
      <c r="A88" s="9"/>
      <c r="B88" s="10"/>
      <c r="C88" s="11" t="s">
        <v>25</v>
      </c>
      <c r="D88" s="14"/>
      <c r="E88" s="11"/>
      <c r="F88" s="10" t="s">
        <v>26</v>
      </c>
      <c r="G88" s="54">
        <v>0.97483944277240497</v>
      </c>
      <c r="H88" s="54">
        <v>0.25036080066373378</v>
      </c>
      <c r="I88" s="54">
        <v>1</v>
      </c>
      <c r="J88" s="54" t="s">
        <v>357</v>
      </c>
      <c r="K88" s="54" t="s">
        <v>357</v>
      </c>
      <c r="L88" s="54" t="s">
        <v>357</v>
      </c>
      <c r="M88" s="54">
        <v>1</v>
      </c>
      <c r="N88" s="54" t="s">
        <v>357</v>
      </c>
      <c r="O88" s="54" t="s">
        <v>357</v>
      </c>
      <c r="P88" s="54">
        <v>1</v>
      </c>
      <c r="Q88" s="54" t="s">
        <v>357</v>
      </c>
      <c r="R88" s="54" t="s">
        <v>357</v>
      </c>
      <c r="S88" s="54">
        <v>1</v>
      </c>
      <c r="T88" s="54">
        <v>0.9</v>
      </c>
      <c r="U88" s="54">
        <v>1</v>
      </c>
      <c r="V88" s="54" t="s">
        <v>357</v>
      </c>
      <c r="W88" s="54" t="s">
        <v>357</v>
      </c>
      <c r="X88" s="54" t="s">
        <v>357</v>
      </c>
      <c r="Y88" s="54">
        <v>1</v>
      </c>
      <c r="Z88" s="54" t="s">
        <v>357</v>
      </c>
      <c r="AA88" s="54" t="s">
        <v>357</v>
      </c>
      <c r="AB88" s="54">
        <v>1</v>
      </c>
      <c r="AC88" s="54" t="s">
        <v>357</v>
      </c>
      <c r="AD88" s="54">
        <v>1</v>
      </c>
      <c r="AE88" s="54" t="s">
        <v>357</v>
      </c>
      <c r="AF88" s="54" t="s">
        <v>357</v>
      </c>
      <c r="AG88" s="54" t="s">
        <v>357</v>
      </c>
      <c r="AH88" s="54">
        <v>1.0000000000000004</v>
      </c>
      <c r="AI88" s="54">
        <v>0.94861661842563094</v>
      </c>
    </row>
    <row r="89" spans="1:35" ht="15.75" x14ac:dyDescent="0.25">
      <c r="A89" s="9"/>
      <c r="B89" s="10"/>
      <c r="C89" s="11" t="s">
        <v>27</v>
      </c>
      <c r="D89" s="14"/>
      <c r="E89" s="11"/>
      <c r="F89" s="10" t="s">
        <v>28</v>
      </c>
      <c r="G89" s="54" t="s">
        <v>357</v>
      </c>
      <c r="H89" s="54" t="s">
        <v>357</v>
      </c>
      <c r="I89" s="54" t="s">
        <v>357</v>
      </c>
      <c r="J89" s="54" t="s">
        <v>357</v>
      </c>
      <c r="K89" s="54">
        <v>0</v>
      </c>
      <c r="L89" s="54" t="s">
        <v>357</v>
      </c>
      <c r="M89" s="54" t="s">
        <v>357</v>
      </c>
      <c r="N89" s="54" t="s">
        <v>357</v>
      </c>
      <c r="O89" s="54" t="s">
        <v>357</v>
      </c>
      <c r="P89" s="54">
        <v>0</v>
      </c>
      <c r="Q89" s="54" t="s">
        <v>357</v>
      </c>
      <c r="R89" s="54" t="s">
        <v>357</v>
      </c>
      <c r="S89" s="54" t="s">
        <v>357</v>
      </c>
      <c r="T89" s="54">
        <v>0.50000124483083985</v>
      </c>
      <c r="U89" s="54">
        <v>0</v>
      </c>
      <c r="V89" s="54" t="s">
        <v>357</v>
      </c>
      <c r="W89" s="54">
        <v>1</v>
      </c>
      <c r="X89" s="54" t="s">
        <v>357</v>
      </c>
      <c r="Y89" s="54" t="s">
        <v>357</v>
      </c>
      <c r="Z89" s="54">
        <v>0</v>
      </c>
      <c r="AA89" s="54">
        <v>0</v>
      </c>
      <c r="AB89" s="54" t="s">
        <v>357</v>
      </c>
      <c r="AC89" s="54" t="s">
        <v>357</v>
      </c>
      <c r="AD89" s="54">
        <v>1</v>
      </c>
      <c r="AE89" s="54">
        <v>0</v>
      </c>
      <c r="AF89" s="54" t="s">
        <v>357</v>
      </c>
      <c r="AG89" s="54" t="s">
        <v>357</v>
      </c>
      <c r="AH89" s="54" t="s">
        <v>357</v>
      </c>
      <c r="AI89" s="54">
        <v>7.436247563516217E-2</v>
      </c>
    </row>
    <row r="90" spans="1:35" ht="15.75" x14ac:dyDescent="0.25">
      <c r="A90" s="9"/>
      <c r="B90" s="10"/>
      <c r="C90" s="11" t="s">
        <v>29</v>
      </c>
      <c r="D90" s="14"/>
      <c r="E90" s="11"/>
      <c r="F90" s="10" t="s">
        <v>30</v>
      </c>
      <c r="G90" s="54" t="s">
        <v>357</v>
      </c>
      <c r="H90" s="54" t="s">
        <v>357</v>
      </c>
      <c r="I90" s="54" t="s">
        <v>357</v>
      </c>
      <c r="J90" s="54" t="s">
        <v>357</v>
      </c>
      <c r="K90" s="54" t="s">
        <v>357</v>
      </c>
      <c r="L90" s="54" t="s">
        <v>357</v>
      </c>
      <c r="M90" s="54" t="s">
        <v>357</v>
      </c>
      <c r="N90" s="54" t="s">
        <v>357</v>
      </c>
      <c r="O90" s="54" t="s">
        <v>357</v>
      </c>
      <c r="P90" s="54" t="s">
        <v>357</v>
      </c>
      <c r="Q90" s="54" t="s">
        <v>357</v>
      </c>
      <c r="R90" s="54" t="s">
        <v>357</v>
      </c>
      <c r="S90" s="54" t="s">
        <v>357</v>
      </c>
      <c r="T90" s="54">
        <v>0</v>
      </c>
      <c r="U90" s="54" t="s">
        <v>357</v>
      </c>
      <c r="V90" s="54" t="s">
        <v>357</v>
      </c>
      <c r="W90" s="54" t="s">
        <v>357</v>
      </c>
      <c r="X90" s="54" t="s">
        <v>357</v>
      </c>
      <c r="Y90" s="54" t="s">
        <v>357</v>
      </c>
      <c r="Z90" s="54" t="s">
        <v>357</v>
      </c>
      <c r="AA90" s="54" t="s">
        <v>357</v>
      </c>
      <c r="AB90" s="54" t="s">
        <v>357</v>
      </c>
      <c r="AC90" s="54" t="s">
        <v>357</v>
      </c>
      <c r="AD90" s="54" t="s">
        <v>357</v>
      </c>
      <c r="AE90" s="54" t="s">
        <v>357</v>
      </c>
      <c r="AF90" s="54" t="s">
        <v>357</v>
      </c>
      <c r="AG90" s="54" t="s">
        <v>357</v>
      </c>
      <c r="AH90" s="54">
        <v>0</v>
      </c>
      <c r="AI90" s="54">
        <v>0</v>
      </c>
    </row>
    <row r="91" spans="1:35" ht="15.75" x14ac:dyDescent="0.25">
      <c r="A91" s="9"/>
      <c r="B91" s="10"/>
      <c r="C91" s="11" t="s">
        <v>31</v>
      </c>
      <c r="D91" s="14"/>
      <c r="E91" s="11"/>
      <c r="F91" s="10" t="s">
        <v>32</v>
      </c>
      <c r="G91" s="54" t="s">
        <v>357</v>
      </c>
      <c r="H91" s="54" t="s">
        <v>357</v>
      </c>
      <c r="I91" s="54" t="s">
        <v>357</v>
      </c>
      <c r="J91" s="54">
        <v>0</v>
      </c>
      <c r="K91" s="54">
        <v>1</v>
      </c>
      <c r="L91" s="54" t="s">
        <v>357</v>
      </c>
      <c r="M91" s="54" t="s">
        <v>357</v>
      </c>
      <c r="N91" s="54" t="s">
        <v>357</v>
      </c>
      <c r="O91" s="54">
        <v>1</v>
      </c>
      <c r="P91" s="54" t="s">
        <v>357</v>
      </c>
      <c r="Q91" s="54" t="s">
        <v>357</v>
      </c>
      <c r="R91" s="54" t="s">
        <v>357</v>
      </c>
      <c r="S91" s="54" t="s">
        <v>357</v>
      </c>
      <c r="T91" s="54">
        <v>1</v>
      </c>
      <c r="U91" s="54">
        <v>0</v>
      </c>
      <c r="V91" s="54" t="s">
        <v>357</v>
      </c>
      <c r="W91" s="54" t="s">
        <v>357</v>
      </c>
      <c r="X91" s="54" t="s">
        <v>357</v>
      </c>
      <c r="Y91" s="54" t="s">
        <v>357</v>
      </c>
      <c r="Z91" s="54" t="s">
        <v>357</v>
      </c>
      <c r="AA91" s="54" t="s">
        <v>357</v>
      </c>
      <c r="AB91" s="54" t="s">
        <v>357</v>
      </c>
      <c r="AC91" s="54" t="s">
        <v>357</v>
      </c>
      <c r="AD91" s="54" t="s">
        <v>357</v>
      </c>
      <c r="AE91" s="54">
        <v>1</v>
      </c>
      <c r="AF91" s="54" t="s">
        <v>357</v>
      </c>
      <c r="AG91" s="54" t="s">
        <v>357</v>
      </c>
      <c r="AH91" s="54" t="s">
        <v>357</v>
      </c>
      <c r="AI91" s="54">
        <v>0.19437383277467102</v>
      </c>
    </row>
    <row r="92" spans="1:35" ht="15.75" x14ac:dyDescent="0.25">
      <c r="A92" s="9"/>
      <c r="B92" s="10"/>
      <c r="C92" s="11" t="s">
        <v>33</v>
      </c>
      <c r="D92" s="14"/>
      <c r="E92" s="11"/>
      <c r="F92" s="10" t="s">
        <v>34</v>
      </c>
      <c r="G92" s="54">
        <v>1</v>
      </c>
      <c r="H92" s="54">
        <v>0.27910713188054675</v>
      </c>
      <c r="I92" s="54">
        <v>1</v>
      </c>
      <c r="J92" s="54" t="s">
        <v>357</v>
      </c>
      <c r="K92" s="54">
        <v>1</v>
      </c>
      <c r="L92" s="54">
        <v>1</v>
      </c>
      <c r="M92" s="54">
        <v>1</v>
      </c>
      <c r="N92" s="54">
        <v>0</v>
      </c>
      <c r="O92" s="54" t="s">
        <v>357</v>
      </c>
      <c r="P92" s="54">
        <v>0</v>
      </c>
      <c r="Q92" s="54" t="s">
        <v>357</v>
      </c>
      <c r="R92" s="54">
        <v>0.28586741019069323</v>
      </c>
      <c r="S92" s="54" t="s">
        <v>357</v>
      </c>
      <c r="T92" s="54">
        <v>1</v>
      </c>
      <c r="U92" s="54">
        <v>1</v>
      </c>
      <c r="V92" s="54">
        <v>1</v>
      </c>
      <c r="W92" s="54">
        <v>0</v>
      </c>
      <c r="X92" s="54">
        <v>1</v>
      </c>
      <c r="Y92" s="54">
        <v>1</v>
      </c>
      <c r="Z92" s="54">
        <v>0</v>
      </c>
      <c r="AA92" s="54">
        <v>1</v>
      </c>
      <c r="AB92" s="54">
        <v>1</v>
      </c>
      <c r="AC92" s="54">
        <v>1</v>
      </c>
      <c r="AD92" s="54">
        <v>1</v>
      </c>
      <c r="AE92" s="54">
        <v>1</v>
      </c>
      <c r="AF92" s="54">
        <v>1</v>
      </c>
      <c r="AG92" s="54">
        <v>1</v>
      </c>
      <c r="AH92" s="54">
        <v>0.99999999999999989</v>
      </c>
      <c r="AI92" s="54">
        <v>0.86428002853808661</v>
      </c>
    </row>
    <row r="93" spans="1:35" ht="15.75" x14ac:dyDescent="0.25">
      <c r="A93" s="9"/>
      <c r="B93" s="10"/>
      <c r="C93" s="11" t="s">
        <v>35</v>
      </c>
      <c r="D93" s="14"/>
      <c r="E93" s="11"/>
      <c r="F93" s="10" t="s">
        <v>36</v>
      </c>
      <c r="G93" s="54" t="s">
        <v>357</v>
      </c>
      <c r="H93" s="54">
        <v>0.80053734528518228</v>
      </c>
      <c r="I93" s="54" t="s">
        <v>357</v>
      </c>
      <c r="J93" s="54" t="s">
        <v>357</v>
      </c>
      <c r="K93" s="54" t="s">
        <v>357</v>
      </c>
      <c r="L93" s="54" t="s">
        <v>357</v>
      </c>
      <c r="M93" s="54" t="s">
        <v>357</v>
      </c>
      <c r="N93" s="54" t="s">
        <v>357</v>
      </c>
      <c r="O93" s="54" t="s">
        <v>357</v>
      </c>
      <c r="P93" s="54">
        <v>0</v>
      </c>
      <c r="Q93" s="54" t="s">
        <v>357</v>
      </c>
      <c r="R93" s="54" t="s">
        <v>357</v>
      </c>
      <c r="S93" s="54">
        <v>1</v>
      </c>
      <c r="T93" s="54" t="s">
        <v>357</v>
      </c>
      <c r="U93" s="54" t="s">
        <v>357</v>
      </c>
      <c r="V93" s="54" t="s">
        <v>357</v>
      </c>
      <c r="W93" s="54" t="s">
        <v>357</v>
      </c>
      <c r="X93" s="54" t="s">
        <v>357</v>
      </c>
      <c r="Y93" s="54">
        <v>1</v>
      </c>
      <c r="Z93" s="54" t="s">
        <v>357</v>
      </c>
      <c r="AA93" s="54" t="s">
        <v>357</v>
      </c>
      <c r="AB93" s="54">
        <v>1</v>
      </c>
      <c r="AC93" s="54" t="s">
        <v>357</v>
      </c>
      <c r="AD93" s="54" t="s">
        <v>357</v>
      </c>
      <c r="AE93" s="54" t="s">
        <v>357</v>
      </c>
      <c r="AF93" s="54" t="s">
        <v>357</v>
      </c>
      <c r="AG93" s="54" t="s">
        <v>357</v>
      </c>
      <c r="AH93" s="54" t="s">
        <v>357</v>
      </c>
      <c r="AI93" s="54">
        <v>0.73143953924824301</v>
      </c>
    </row>
    <row r="94" spans="1:35" ht="15.75" x14ac:dyDescent="0.25">
      <c r="A94" s="9"/>
      <c r="B94" s="10"/>
      <c r="C94" s="11" t="s">
        <v>37</v>
      </c>
      <c r="D94" s="14"/>
      <c r="E94" s="11"/>
      <c r="F94" s="10" t="s">
        <v>38</v>
      </c>
      <c r="G94" s="54">
        <v>0</v>
      </c>
      <c r="H94" s="54">
        <v>0.15834700654060688</v>
      </c>
      <c r="I94" s="54">
        <v>0</v>
      </c>
      <c r="J94" s="54" t="s">
        <v>357</v>
      </c>
      <c r="K94" s="54">
        <v>0</v>
      </c>
      <c r="L94" s="54">
        <v>0</v>
      </c>
      <c r="M94" s="54">
        <v>0</v>
      </c>
      <c r="N94" s="54" t="s">
        <v>357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  <c r="X94" s="54">
        <v>1</v>
      </c>
      <c r="Y94" s="54">
        <v>0</v>
      </c>
      <c r="Z94" s="54">
        <v>0</v>
      </c>
      <c r="AA94" s="54" t="s">
        <v>357</v>
      </c>
      <c r="AB94" s="54">
        <v>0</v>
      </c>
      <c r="AC94" s="54">
        <v>0</v>
      </c>
      <c r="AD94" s="54">
        <v>0</v>
      </c>
      <c r="AE94" s="54">
        <v>0</v>
      </c>
      <c r="AF94" s="54">
        <v>0</v>
      </c>
      <c r="AG94" s="54" t="s">
        <v>357</v>
      </c>
      <c r="AH94" s="54">
        <v>0</v>
      </c>
      <c r="AI94" s="54">
        <v>6.2180281172212894E-2</v>
      </c>
    </row>
    <row r="95" spans="1:35" ht="15.75" x14ac:dyDescent="0.25">
      <c r="A95" s="9"/>
      <c r="B95" s="10"/>
      <c r="C95" s="11" t="s">
        <v>39</v>
      </c>
      <c r="D95" s="14"/>
      <c r="E95" s="11"/>
      <c r="F95" s="10" t="s">
        <v>40</v>
      </c>
      <c r="G95" s="54" t="s">
        <v>357</v>
      </c>
      <c r="H95" s="54" t="s">
        <v>357</v>
      </c>
      <c r="I95" s="54" t="s">
        <v>357</v>
      </c>
      <c r="J95" s="54" t="s">
        <v>357</v>
      </c>
      <c r="K95" s="54" t="s">
        <v>357</v>
      </c>
      <c r="L95" s="54" t="s">
        <v>357</v>
      </c>
      <c r="M95" s="54" t="s">
        <v>357</v>
      </c>
      <c r="N95" s="54" t="s">
        <v>357</v>
      </c>
      <c r="O95" s="54" t="s">
        <v>357</v>
      </c>
      <c r="P95" s="54" t="s">
        <v>357</v>
      </c>
      <c r="Q95" s="54" t="s">
        <v>357</v>
      </c>
      <c r="R95" s="54">
        <v>0</v>
      </c>
      <c r="S95" s="54">
        <v>1</v>
      </c>
      <c r="T95" s="54">
        <v>1</v>
      </c>
      <c r="U95" s="54">
        <v>0</v>
      </c>
      <c r="V95" s="54" t="s">
        <v>357</v>
      </c>
      <c r="W95" s="54" t="s">
        <v>357</v>
      </c>
      <c r="X95" s="54" t="s">
        <v>357</v>
      </c>
      <c r="Y95" s="54" t="s">
        <v>357</v>
      </c>
      <c r="Z95" s="54" t="s">
        <v>357</v>
      </c>
      <c r="AA95" s="54" t="s">
        <v>357</v>
      </c>
      <c r="AB95" s="54" t="s">
        <v>357</v>
      </c>
      <c r="AC95" s="54" t="s">
        <v>357</v>
      </c>
      <c r="AD95" s="54">
        <v>1</v>
      </c>
      <c r="AE95" s="54" t="s">
        <v>357</v>
      </c>
      <c r="AF95" s="54" t="s">
        <v>357</v>
      </c>
      <c r="AG95" s="54">
        <v>1</v>
      </c>
      <c r="AH95" s="54" t="s">
        <v>357</v>
      </c>
      <c r="AI95" s="54">
        <v>0.18462872762564403</v>
      </c>
    </row>
    <row r="96" spans="1:35" ht="15.75" x14ac:dyDescent="0.25">
      <c r="A96" s="9"/>
      <c r="B96" s="10"/>
      <c r="C96" s="11" t="s">
        <v>41</v>
      </c>
      <c r="D96" s="14"/>
      <c r="E96" s="11"/>
      <c r="F96" s="10" t="s">
        <v>42</v>
      </c>
      <c r="G96" s="54" t="s">
        <v>357</v>
      </c>
      <c r="H96" s="54" t="s">
        <v>357</v>
      </c>
      <c r="I96" s="54" t="s">
        <v>357</v>
      </c>
      <c r="J96" s="54" t="s">
        <v>357</v>
      </c>
      <c r="K96" s="54" t="s">
        <v>357</v>
      </c>
      <c r="L96" s="54" t="s">
        <v>357</v>
      </c>
      <c r="M96" s="54" t="s">
        <v>357</v>
      </c>
      <c r="N96" s="54" t="s">
        <v>357</v>
      </c>
      <c r="O96" s="54" t="s">
        <v>357</v>
      </c>
      <c r="P96" s="54" t="s">
        <v>357</v>
      </c>
      <c r="Q96" s="54" t="s">
        <v>357</v>
      </c>
      <c r="R96" s="54" t="s">
        <v>357</v>
      </c>
      <c r="S96" s="54" t="s">
        <v>357</v>
      </c>
      <c r="T96" s="54">
        <v>1</v>
      </c>
      <c r="U96" s="54" t="s">
        <v>357</v>
      </c>
      <c r="V96" s="54" t="s">
        <v>357</v>
      </c>
      <c r="W96" s="54" t="s">
        <v>357</v>
      </c>
      <c r="X96" s="54" t="s">
        <v>357</v>
      </c>
      <c r="Y96" s="54" t="s">
        <v>357</v>
      </c>
      <c r="Z96" s="54" t="s">
        <v>357</v>
      </c>
      <c r="AA96" s="54" t="s">
        <v>357</v>
      </c>
      <c r="AB96" s="54" t="s">
        <v>357</v>
      </c>
      <c r="AC96" s="54">
        <v>1</v>
      </c>
      <c r="AD96" s="54" t="s">
        <v>357</v>
      </c>
      <c r="AE96" s="54" t="s">
        <v>357</v>
      </c>
      <c r="AF96" s="54" t="s">
        <v>357</v>
      </c>
      <c r="AG96" s="54" t="s">
        <v>357</v>
      </c>
      <c r="AH96" s="54">
        <v>1</v>
      </c>
      <c r="AI96" s="54">
        <v>1</v>
      </c>
    </row>
    <row r="97" spans="1:35" ht="15.75" x14ac:dyDescent="0.25">
      <c r="A97" s="9"/>
      <c r="B97" s="10"/>
      <c r="C97" s="11" t="s">
        <v>43</v>
      </c>
      <c r="D97" s="14"/>
      <c r="E97" s="11"/>
      <c r="F97" s="10" t="s">
        <v>44</v>
      </c>
      <c r="G97" s="54" t="s">
        <v>357</v>
      </c>
      <c r="H97" s="54" t="s">
        <v>357</v>
      </c>
      <c r="I97" s="54" t="s">
        <v>357</v>
      </c>
      <c r="J97" s="54" t="s">
        <v>357</v>
      </c>
      <c r="K97" s="54" t="s">
        <v>357</v>
      </c>
      <c r="L97" s="54" t="s">
        <v>357</v>
      </c>
      <c r="M97" s="54" t="s">
        <v>357</v>
      </c>
      <c r="N97" s="54" t="s">
        <v>357</v>
      </c>
      <c r="O97" s="54" t="s">
        <v>357</v>
      </c>
      <c r="P97" s="54" t="s">
        <v>357</v>
      </c>
      <c r="Q97" s="54" t="s">
        <v>357</v>
      </c>
      <c r="R97" s="54" t="s">
        <v>357</v>
      </c>
      <c r="S97" s="54" t="s">
        <v>357</v>
      </c>
      <c r="T97" s="54">
        <v>1</v>
      </c>
      <c r="U97" s="54" t="s">
        <v>357</v>
      </c>
      <c r="V97" s="54" t="s">
        <v>357</v>
      </c>
      <c r="W97" s="54" t="s">
        <v>357</v>
      </c>
      <c r="X97" s="54">
        <v>1</v>
      </c>
      <c r="Y97" s="54" t="s">
        <v>357</v>
      </c>
      <c r="Z97" s="54">
        <v>1</v>
      </c>
      <c r="AA97" s="54" t="s">
        <v>357</v>
      </c>
      <c r="AB97" s="54" t="s">
        <v>357</v>
      </c>
      <c r="AC97" s="54" t="s">
        <v>357</v>
      </c>
      <c r="AD97" s="54" t="s">
        <v>357</v>
      </c>
      <c r="AE97" s="54" t="s">
        <v>357</v>
      </c>
      <c r="AF97" s="54">
        <v>0</v>
      </c>
      <c r="AG97" s="54">
        <v>1</v>
      </c>
      <c r="AH97" s="54" t="s">
        <v>357</v>
      </c>
      <c r="AI97" s="54">
        <v>0.96137504828118969</v>
      </c>
    </row>
    <row r="98" spans="1:35" ht="15.75" x14ac:dyDescent="0.25">
      <c r="A98" s="20"/>
      <c r="B98" s="20"/>
      <c r="C98" s="21" t="s">
        <v>45</v>
      </c>
      <c r="D98" s="14"/>
      <c r="E98" s="21"/>
      <c r="F98" s="10" t="s">
        <v>46</v>
      </c>
      <c r="G98" s="54" t="s">
        <v>357</v>
      </c>
      <c r="H98" s="54" t="s">
        <v>357</v>
      </c>
      <c r="I98" s="54" t="s">
        <v>357</v>
      </c>
      <c r="J98" s="54" t="s">
        <v>357</v>
      </c>
      <c r="K98" s="54" t="s">
        <v>357</v>
      </c>
      <c r="L98" s="54" t="s">
        <v>357</v>
      </c>
      <c r="M98" s="54">
        <v>1</v>
      </c>
      <c r="N98" s="54" t="s">
        <v>357</v>
      </c>
      <c r="O98" s="54" t="s">
        <v>357</v>
      </c>
      <c r="P98" s="54" t="s">
        <v>357</v>
      </c>
      <c r="Q98" s="54" t="s">
        <v>357</v>
      </c>
      <c r="R98" s="54" t="s">
        <v>357</v>
      </c>
      <c r="S98" s="54" t="s">
        <v>357</v>
      </c>
      <c r="T98" s="54" t="s">
        <v>357</v>
      </c>
      <c r="U98" s="54">
        <v>0</v>
      </c>
      <c r="V98" s="54" t="s">
        <v>357</v>
      </c>
      <c r="W98" s="54" t="s">
        <v>357</v>
      </c>
      <c r="X98" s="54" t="s">
        <v>357</v>
      </c>
      <c r="Y98" s="54" t="s">
        <v>357</v>
      </c>
      <c r="Z98" s="54" t="s">
        <v>357</v>
      </c>
      <c r="AA98" s="54" t="s">
        <v>357</v>
      </c>
      <c r="AB98" s="54" t="s">
        <v>357</v>
      </c>
      <c r="AC98" s="54">
        <v>0</v>
      </c>
      <c r="AD98" s="54" t="s">
        <v>357</v>
      </c>
      <c r="AE98" s="54" t="s">
        <v>357</v>
      </c>
      <c r="AF98" s="54" t="s">
        <v>357</v>
      </c>
      <c r="AG98" s="54" t="s">
        <v>357</v>
      </c>
      <c r="AH98" s="54" t="s">
        <v>357</v>
      </c>
      <c r="AI98" s="54">
        <v>2.2962226640159046E-2</v>
      </c>
    </row>
    <row r="99" spans="1:35" ht="15.75" x14ac:dyDescent="0.25">
      <c r="A99" s="9"/>
      <c r="B99" s="10" t="s">
        <v>47</v>
      </c>
      <c r="C99" s="11"/>
      <c r="D99" s="14"/>
      <c r="E99" s="10" t="s">
        <v>48</v>
      </c>
      <c r="F99" s="11"/>
      <c r="G99" s="54">
        <v>0.31065258227083198</v>
      </c>
      <c r="H99" s="54">
        <v>0.48441829958251281</v>
      </c>
      <c r="I99" s="54">
        <v>0.17366733862679193</v>
      </c>
      <c r="J99" s="54">
        <v>0.20328250441227705</v>
      </c>
      <c r="K99" s="54">
        <v>0.2375151852831146</v>
      </c>
      <c r="L99" s="54">
        <v>0.52364628891348497</v>
      </c>
      <c r="M99" s="54">
        <v>0.57008767724135123</v>
      </c>
      <c r="N99" s="54">
        <v>8.7322571082543807E-2</v>
      </c>
      <c r="O99" s="54">
        <v>0</v>
      </c>
      <c r="P99" s="54">
        <v>-9.2613198513705808E-2</v>
      </c>
      <c r="Q99" s="54">
        <v>0.36477990365174423</v>
      </c>
      <c r="R99" s="54">
        <v>0.6307599200638262</v>
      </c>
      <c r="S99" s="54">
        <v>0.13260650547765968</v>
      </c>
      <c r="T99" s="54">
        <v>0.34488921234716441</v>
      </c>
      <c r="U99" s="54">
        <v>0.55061418956396269</v>
      </c>
      <c r="V99" s="54">
        <v>0.65049690198493082</v>
      </c>
      <c r="W99" s="54">
        <v>0.35363082623236758</v>
      </c>
      <c r="X99" s="54">
        <v>0.46362776627725399</v>
      </c>
      <c r="Y99" s="54">
        <v>0.37428989440035387</v>
      </c>
      <c r="Z99" s="54">
        <v>0.32144508304990627</v>
      </c>
      <c r="AA99" s="54">
        <v>0.24648811881901708</v>
      </c>
      <c r="AB99" s="54">
        <v>0.49877523861636558</v>
      </c>
      <c r="AC99" s="54">
        <v>0.15583697402124919</v>
      </c>
      <c r="AD99" s="54">
        <v>0.60560167131276488</v>
      </c>
      <c r="AE99" s="54">
        <v>0.43958832409333048</v>
      </c>
      <c r="AF99" s="54">
        <v>0.32275105656159508</v>
      </c>
      <c r="AG99" s="54">
        <v>0.25668189958356058</v>
      </c>
      <c r="AH99" s="54">
        <v>0.58938092171582168</v>
      </c>
      <c r="AI99" s="54">
        <v>0.39140736346402116</v>
      </c>
    </row>
    <row r="100" spans="1:35" ht="15.75" x14ac:dyDescent="0.25">
      <c r="A100" s="9"/>
      <c r="B100" s="10"/>
      <c r="C100" s="11" t="s">
        <v>49</v>
      </c>
      <c r="D100" s="14"/>
      <c r="E100" s="11"/>
      <c r="F100" s="10" t="s">
        <v>50</v>
      </c>
      <c r="G100" s="54" t="s">
        <v>357</v>
      </c>
      <c r="H100" s="54" t="s">
        <v>357</v>
      </c>
      <c r="I100" s="54" t="s">
        <v>357</v>
      </c>
      <c r="J100" s="54" t="s">
        <v>357</v>
      </c>
      <c r="K100" s="54" t="s">
        <v>357</v>
      </c>
      <c r="L100" s="54" t="s">
        <v>357</v>
      </c>
      <c r="M100" s="54" t="s">
        <v>357</v>
      </c>
      <c r="N100" s="54" t="s">
        <v>357</v>
      </c>
      <c r="O100" s="54" t="s">
        <v>357</v>
      </c>
      <c r="P100" s="54" t="s">
        <v>357</v>
      </c>
      <c r="Q100" s="54" t="s">
        <v>357</v>
      </c>
      <c r="R100" s="54">
        <v>0.81879040874025255</v>
      </c>
      <c r="S100" s="54" t="s">
        <v>357</v>
      </c>
      <c r="T100" s="54" t="s">
        <v>357</v>
      </c>
      <c r="U100" s="54" t="s">
        <v>357</v>
      </c>
      <c r="V100" s="54" t="s">
        <v>357</v>
      </c>
      <c r="W100" s="54">
        <v>0.22</v>
      </c>
      <c r="X100" s="54" t="s">
        <v>357</v>
      </c>
      <c r="Y100" s="54">
        <v>0</v>
      </c>
      <c r="Z100" s="54" t="s">
        <v>357</v>
      </c>
      <c r="AA100" s="54">
        <v>0</v>
      </c>
      <c r="AB100" s="54">
        <v>0.49877523861636558</v>
      </c>
      <c r="AC100" s="54" t="s">
        <v>357</v>
      </c>
      <c r="AD100" s="54">
        <v>0.60560167131276488</v>
      </c>
      <c r="AE100" s="54">
        <v>1</v>
      </c>
      <c r="AF100" s="54" t="s">
        <v>357</v>
      </c>
      <c r="AG100" s="54" t="s">
        <v>357</v>
      </c>
      <c r="AH100" s="54" t="s">
        <v>357</v>
      </c>
      <c r="AI100" s="54">
        <v>0.3786250171021347</v>
      </c>
    </row>
    <row r="101" spans="1:35" ht="15.75" x14ac:dyDescent="0.25">
      <c r="A101" s="9"/>
      <c r="B101" s="10"/>
      <c r="C101" s="11" t="s">
        <v>51</v>
      </c>
      <c r="D101" s="14"/>
      <c r="E101" s="11"/>
      <c r="F101" s="10" t="s">
        <v>52</v>
      </c>
      <c r="G101" s="54">
        <v>0</v>
      </c>
      <c r="H101" s="54">
        <v>0.38694133190128888</v>
      </c>
      <c r="I101" s="54" t="s">
        <v>357</v>
      </c>
      <c r="J101" s="54" t="s">
        <v>357</v>
      </c>
      <c r="K101" s="54">
        <v>0</v>
      </c>
      <c r="L101" s="54" t="s">
        <v>357</v>
      </c>
      <c r="M101" s="54" t="s">
        <v>357</v>
      </c>
      <c r="N101" s="54">
        <v>0</v>
      </c>
      <c r="O101" s="54" t="s">
        <v>357</v>
      </c>
      <c r="P101" s="54" t="s">
        <v>357</v>
      </c>
      <c r="Q101" s="54" t="s">
        <v>357</v>
      </c>
      <c r="R101" s="54" t="s">
        <v>357</v>
      </c>
      <c r="S101" s="54" t="s">
        <v>357</v>
      </c>
      <c r="T101" s="54" t="s">
        <v>357</v>
      </c>
      <c r="U101" s="54" t="s">
        <v>357</v>
      </c>
      <c r="V101" s="54">
        <v>0</v>
      </c>
      <c r="W101" s="54" t="s">
        <v>357</v>
      </c>
      <c r="X101" s="54" t="s">
        <v>357</v>
      </c>
      <c r="Y101" s="54" t="s">
        <v>357</v>
      </c>
      <c r="Z101" s="54" t="s">
        <v>357</v>
      </c>
      <c r="AA101" s="54" t="s">
        <v>357</v>
      </c>
      <c r="AB101" s="54" t="s">
        <v>357</v>
      </c>
      <c r="AC101" s="54" t="s">
        <v>357</v>
      </c>
      <c r="AD101" s="54" t="s">
        <v>357</v>
      </c>
      <c r="AE101" s="54" t="s">
        <v>357</v>
      </c>
      <c r="AF101" s="54">
        <v>0</v>
      </c>
      <c r="AG101" s="54" t="s">
        <v>357</v>
      </c>
      <c r="AH101" s="54" t="s">
        <v>357</v>
      </c>
      <c r="AI101" s="54">
        <v>0.2063259866549837</v>
      </c>
    </row>
    <row r="102" spans="1:35" ht="15.75" x14ac:dyDescent="0.25">
      <c r="A102" s="9"/>
      <c r="B102" s="10"/>
      <c r="C102" s="11" t="s">
        <v>53</v>
      </c>
      <c r="D102" s="14"/>
      <c r="E102" s="11"/>
      <c r="F102" s="10" t="s">
        <v>54</v>
      </c>
      <c r="G102" s="54">
        <v>0</v>
      </c>
      <c r="H102" s="54" t="s">
        <v>357</v>
      </c>
      <c r="I102" s="54" t="s">
        <v>357</v>
      </c>
      <c r="J102" s="54" t="s">
        <v>357</v>
      </c>
      <c r="K102" s="54" t="s">
        <v>357</v>
      </c>
      <c r="L102" s="54">
        <v>0.54216336293430012</v>
      </c>
      <c r="M102" s="54" t="s">
        <v>357</v>
      </c>
      <c r="N102" s="54" t="s">
        <v>357</v>
      </c>
      <c r="O102" s="54">
        <v>0</v>
      </c>
      <c r="P102" s="54">
        <v>0</v>
      </c>
      <c r="Q102" s="54">
        <v>0</v>
      </c>
      <c r="R102" s="54">
        <v>0.24999989851775026</v>
      </c>
      <c r="S102" s="54" t="s">
        <v>357</v>
      </c>
      <c r="T102" s="54">
        <v>0</v>
      </c>
      <c r="U102" s="54">
        <v>0</v>
      </c>
      <c r="V102" s="54" t="s">
        <v>357</v>
      </c>
      <c r="W102" s="54" t="s">
        <v>357</v>
      </c>
      <c r="X102" s="54">
        <v>0.41049764571260133</v>
      </c>
      <c r="Y102" s="54" t="s">
        <v>357</v>
      </c>
      <c r="Z102" s="54">
        <v>1.8656000953138002E-2</v>
      </c>
      <c r="AA102" s="54" t="s">
        <v>357</v>
      </c>
      <c r="AB102" s="54" t="s">
        <v>357</v>
      </c>
      <c r="AC102" s="54">
        <v>0</v>
      </c>
      <c r="AD102" s="54" t="s">
        <v>357</v>
      </c>
      <c r="AE102" s="54">
        <v>0</v>
      </c>
      <c r="AF102" s="54" t="s">
        <v>357</v>
      </c>
      <c r="AG102" s="54" t="s">
        <v>357</v>
      </c>
      <c r="AH102" s="54">
        <v>0</v>
      </c>
      <c r="AI102" s="54">
        <v>0.11883794632856348</v>
      </c>
    </row>
    <row r="103" spans="1:35" ht="15.75" x14ac:dyDescent="0.25">
      <c r="A103" s="9"/>
      <c r="B103" s="10"/>
      <c r="C103" s="11" t="s">
        <v>55</v>
      </c>
      <c r="D103" s="14"/>
      <c r="E103" s="11"/>
      <c r="F103" s="10" t="s">
        <v>56</v>
      </c>
      <c r="G103" s="54">
        <v>0</v>
      </c>
      <c r="H103" s="54">
        <v>0.47075561810041855</v>
      </c>
      <c r="I103" s="54" t="s">
        <v>357</v>
      </c>
      <c r="J103" s="54" t="s">
        <v>357</v>
      </c>
      <c r="K103" s="54">
        <v>0</v>
      </c>
      <c r="L103" s="54">
        <v>0</v>
      </c>
      <c r="M103" s="54" t="s">
        <v>357</v>
      </c>
      <c r="N103" s="54" t="s">
        <v>357</v>
      </c>
      <c r="O103" s="54">
        <v>0</v>
      </c>
      <c r="P103" s="54" t="s">
        <v>357</v>
      </c>
      <c r="Q103" s="54">
        <v>0</v>
      </c>
      <c r="R103" s="54" t="s">
        <v>357</v>
      </c>
      <c r="S103" s="54" t="s">
        <v>357</v>
      </c>
      <c r="T103" s="54" t="s">
        <v>357</v>
      </c>
      <c r="U103" s="54">
        <v>0.63024435995009509</v>
      </c>
      <c r="V103" s="54" t="s">
        <v>357</v>
      </c>
      <c r="W103" s="54" t="s">
        <v>357</v>
      </c>
      <c r="X103" s="54">
        <v>0</v>
      </c>
      <c r="Y103" s="54" t="s">
        <v>357</v>
      </c>
      <c r="Z103" s="54" t="s">
        <v>357</v>
      </c>
      <c r="AA103" s="54" t="s">
        <v>357</v>
      </c>
      <c r="AB103" s="54" t="s">
        <v>357</v>
      </c>
      <c r="AC103" s="54">
        <v>0</v>
      </c>
      <c r="AD103" s="54" t="s">
        <v>357</v>
      </c>
      <c r="AE103" s="54">
        <v>0</v>
      </c>
      <c r="AF103" s="54" t="s">
        <v>357</v>
      </c>
      <c r="AG103" s="54" t="s">
        <v>357</v>
      </c>
      <c r="AH103" s="54">
        <v>0</v>
      </c>
      <c r="AI103" s="54">
        <v>0.45152474591195596</v>
      </c>
    </row>
    <row r="104" spans="1:35" ht="15.75" x14ac:dyDescent="0.25">
      <c r="A104" s="9"/>
      <c r="B104" s="10"/>
      <c r="C104" s="11" t="s">
        <v>57</v>
      </c>
      <c r="D104" s="14"/>
      <c r="E104" s="11"/>
      <c r="F104" s="10" t="s">
        <v>58</v>
      </c>
      <c r="G104" s="54" t="s">
        <v>357</v>
      </c>
      <c r="H104" s="54" t="s">
        <v>357</v>
      </c>
      <c r="I104" s="54">
        <v>0</v>
      </c>
      <c r="J104" s="54">
        <v>0.20328250441227705</v>
      </c>
      <c r="K104" s="54" t="s">
        <v>357</v>
      </c>
      <c r="L104" s="54" t="s">
        <v>357</v>
      </c>
      <c r="M104" s="54">
        <v>0.56992429084202567</v>
      </c>
      <c r="N104" s="54">
        <v>0</v>
      </c>
      <c r="O104" s="54">
        <v>0</v>
      </c>
      <c r="P104" s="54">
        <v>-0.25875037997445527</v>
      </c>
      <c r="Q104" s="54">
        <v>0.36339588338419582</v>
      </c>
      <c r="R104" s="54">
        <v>0.24999997407186886</v>
      </c>
      <c r="S104" s="54">
        <v>0.13079055034974263</v>
      </c>
      <c r="T104" s="54">
        <v>0.93515144328226674</v>
      </c>
      <c r="U104" s="54">
        <v>0</v>
      </c>
      <c r="V104" s="54">
        <v>1</v>
      </c>
      <c r="W104" s="54" t="s">
        <v>357</v>
      </c>
      <c r="X104" s="54" t="s">
        <v>357</v>
      </c>
      <c r="Y104" s="54">
        <v>0.22848896452501696</v>
      </c>
      <c r="Z104" s="54" t="s">
        <v>357</v>
      </c>
      <c r="AA104" s="54">
        <v>0.21448953496957784</v>
      </c>
      <c r="AB104" s="54" t="s">
        <v>357</v>
      </c>
      <c r="AC104" s="54" t="s">
        <v>357</v>
      </c>
      <c r="AD104" s="54" t="s">
        <v>357</v>
      </c>
      <c r="AE104" s="54">
        <v>0.94622824274620876</v>
      </c>
      <c r="AF104" s="54" t="s">
        <v>357</v>
      </c>
      <c r="AG104" s="54">
        <v>0</v>
      </c>
      <c r="AH104" s="54" t="s">
        <v>357</v>
      </c>
      <c r="AI104" s="54">
        <v>0.35861532468089191</v>
      </c>
    </row>
    <row r="105" spans="1:35" ht="15.75" x14ac:dyDescent="0.25">
      <c r="A105" s="9"/>
      <c r="B105" s="10"/>
      <c r="C105" s="11" t="s">
        <v>60</v>
      </c>
      <c r="D105" s="14"/>
      <c r="E105" s="11"/>
      <c r="F105" s="10" t="s">
        <v>61</v>
      </c>
      <c r="G105" s="54">
        <v>1</v>
      </c>
      <c r="H105" s="54">
        <v>0.62276285917636853</v>
      </c>
      <c r="I105" s="54" t="s">
        <v>357</v>
      </c>
      <c r="J105" s="54" t="s">
        <v>357</v>
      </c>
      <c r="K105" s="54">
        <v>0</v>
      </c>
      <c r="L105" s="54" t="s">
        <v>357</v>
      </c>
      <c r="M105" s="54" t="s">
        <v>357</v>
      </c>
      <c r="N105" s="54" t="s">
        <v>357</v>
      </c>
      <c r="O105" s="54">
        <v>0</v>
      </c>
      <c r="P105" s="54" t="s">
        <v>357</v>
      </c>
      <c r="Q105" s="54">
        <v>0</v>
      </c>
      <c r="R105" s="54">
        <v>0.24999991703931684</v>
      </c>
      <c r="S105" s="54">
        <v>0</v>
      </c>
      <c r="T105" s="54" t="s">
        <v>357</v>
      </c>
      <c r="U105" s="54">
        <v>0</v>
      </c>
      <c r="V105" s="54" t="s">
        <v>357</v>
      </c>
      <c r="W105" s="54" t="s">
        <v>357</v>
      </c>
      <c r="X105" s="54">
        <v>0</v>
      </c>
      <c r="Y105" s="54">
        <v>0</v>
      </c>
      <c r="Z105" s="54">
        <v>0</v>
      </c>
      <c r="AA105" s="54" t="s">
        <v>357</v>
      </c>
      <c r="AB105" s="54" t="s">
        <v>357</v>
      </c>
      <c r="AC105" s="54">
        <v>0</v>
      </c>
      <c r="AD105" s="54" t="s">
        <v>357</v>
      </c>
      <c r="AE105" s="54">
        <v>0</v>
      </c>
      <c r="AF105" s="54" t="s">
        <v>357</v>
      </c>
      <c r="AG105" s="54" t="s">
        <v>357</v>
      </c>
      <c r="AH105" s="54" t="s">
        <v>357</v>
      </c>
      <c r="AI105" s="54">
        <v>0.13368002816962693</v>
      </c>
    </row>
    <row r="106" spans="1:35" ht="15.75" x14ac:dyDescent="0.25">
      <c r="A106" s="9"/>
      <c r="B106" s="10"/>
      <c r="C106" s="11" t="s">
        <v>62</v>
      </c>
      <c r="D106" s="14"/>
      <c r="E106" s="11"/>
      <c r="F106" s="10" t="s">
        <v>63</v>
      </c>
      <c r="G106" s="54">
        <v>0</v>
      </c>
      <c r="H106" s="54">
        <v>0.63920235751519883</v>
      </c>
      <c r="I106" s="54" t="s">
        <v>357</v>
      </c>
      <c r="J106" s="54" t="s">
        <v>357</v>
      </c>
      <c r="K106" s="54">
        <v>0.78853474862431139</v>
      </c>
      <c r="L106" s="54" t="s">
        <v>357</v>
      </c>
      <c r="M106" s="54" t="s">
        <v>357</v>
      </c>
      <c r="N106" s="54" t="s">
        <v>357</v>
      </c>
      <c r="O106" s="54" t="s">
        <v>357</v>
      </c>
      <c r="P106" s="54" t="s">
        <v>357</v>
      </c>
      <c r="Q106" s="54">
        <v>1</v>
      </c>
      <c r="R106" s="54">
        <v>1</v>
      </c>
      <c r="S106" s="54" t="s">
        <v>357</v>
      </c>
      <c r="T106" s="54">
        <v>0.84999998774944741</v>
      </c>
      <c r="U106" s="54">
        <v>1</v>
      </c>
      <c r="V106" s="54" t="s">
        <v>357</v>
      </c>
      <c r="W106" s="54">
        <v>0.15163002001419304</v>
      </c>
      <c r="X106" s="54">
        <v>1</v>
      </c>
      <c r="Y106" s="54">
        <v>1</v>
      </c>
      <c r="Z106" s="54">
        <v>1</v>
      </c>
      <c r="AA106" s="54" t="s">
        <v>357</v>
      </c>
      <c r="AB106" s="54" t="s">
        <v>357</v>
      </c>
      <c r="AC106" s="54">
        <v>0</v>
      </c>
      <c r="AD106" s="54" t="s">
        <v>357</v>
      </c>
      <c r="AE106" s="54">
        <v>1</v>
      </c>
      <c r="AF106" s="54" t="s">
        <v>357</v>
      </c>
      <c r="AG106" s="54" t="s">
        <v>357</v>
      </c>
      <c r="AH106" s="54">
        <v>1</v>
      </c>
      <c r="AI106" s="54">
        <v>0.82837956634530452</v>
      </c>
    </row>
    <row r="107" spans="1:35" ht="15.75" x14ac:dyDescent="0.25">
      <c r="A107" s="10"/>
      <c r="B107" s="10"/>
      <c r="C107" s="11" t="s">
        <v>64</v>
      </c>
      <c r="D107" s="10"/>
      <c r="E107" s="11"/>
      <c r="F107" s="10" t="s">
        <v>65</v>
      </c>
      <c r="G107" s="54">
        <v>1</v>
      </c>
      <c r="H107" s="54" t="s">
        <v>357</v>
      </c>
      <c r="I107" s="54" t="s">
        <v>357</v>
      </c>
      <c r="J107" s="54" t="s">
        <v>357</v>
      </c>
      <c r="K107" s="54" t="s">
        <v>357</v>
      </c>
      <c r="L107" s="54" t="s">
        <v>357</v>
      </c>
      <c r="M107" s="54">
        <v>1</v>
      </c>
      <c r="N107" s="54" t="s">
        <v>357</v>
      </c>
      <c r="O107" s="54">
        <v>0</v>
      </c>
      <c r="P107" s="54" t="s">
        <v>357</v>
      </c>
      <c r="Q107" s="54">
        <v>1</v>
      </c>
      <c r="R107" s="54">
        <v>1</v>
      </c>
      <c r="S107" s="54" t="s">
        <v>357</v>
      </c>
      <c r="T107" s="54" t="s">
        <v>357</v>
      </c>
      <c r="U107" s="54" t="s">
        <v>357</v>
      </c>
      <c r="V107" s="54" t="s">
        <v>357</v>
      </c>
      <c r="W107" s="54" t="s">
        <v>357</v>
      </c>
      <c r="X107" s="54" t="s">
        <v>357</v>
      </c>
      <c r="Y107" s="54" t="s">
        <v>357</v>
      </c>
      <c r="Z107" s="54" t="s">
        <v>357</v>
      </c>
      <c r="AA107" s="54" t="s">
        <v>357</v>
      </c>
      <c r="AB107" s="54" t="s">
        <v>357</v>
      </c>
      <c r="AC107" s="54">
        <v>0.61917233337449673</v>
      </c>
      <c r="AD107" s="54" t="s">
        <v>357</v>
      </c>
      <c r="AE107" s="54">
        <v>1</v>
      </c>
      <c r="AF107" s="54">
        <v>1</v>
      </c>
      <c r="AG107" s="54">
        <v>1</v>
      </c>
      <c r="AH107" s="54">
        <v>1</v>
      </c>
      <c r="AI107" s="54">
        <v>0.84086525308981852</v>
      </c>
    </row>
    <row r="108" spans="1:35" ht="15.75" x14ac:dyDescent="0.25">
      <c r="A108" s="10"/>
      <c r="B108" s="10"/>
      <c r="C108" s="11" t="s">
        <v>66</v>
      </c>
      <c r="D108" s="10"/>
      <c r="E108" s="10"/>
      <c r="F108" s="10" t="s">
        <v>67</v>
      </c>
      <c r="G108" s="54">
        <v>1</v>
      </c>
      <c r="H108" s="54">
        <v>0.71573068274759821</v>
      </c>
      <c r="I108" s="54" t="s">
        <v>357</v>
      </c>
      <c r="J108" s="54" t="s">
        <v>357</v>
      </c>
      <c r="K108" s="54">
        <v>0</v>
      </c>
      <c r="L108" s="54" t="s">
        <v>357</v>
      </c>
      <c r="M108" s="54" t="s">
        <v>357</v>
      </c>
      <c r="N108" s="54" t="s">
        <v>357</v>
      </c>
      <c r="O108" s="54">
        <v>0</v>
      </c>
      <c r="P108" s="54" t="s">
        <v>357</v>
      </c>
      <c r="Q108" s="54">
        <v>0</v>
      </c>
      <c r="R108" s="54" t="s">
        <v>357</v>
      </c>
      <c r="S108" s="54" t="s">
        <v>357</v>
      </c>
      <c r="T108" s="54" t="s">
        <v>357</v>
      </c>
      <c r="U108" s="54">
        <v>0</v>
      </c>
      <c r="V108" s="54" t="s">
        <v>357</v>
      </c>
      <c r="W108" s="54" t="s">
        <v>357</v>
      </c>
      <c r="X108" s="54" t="s">
        <v>357</v>
      </c>
      <c r="Y108" s="54" t="s">
        <v>357</v>
      </c>
      <c r="Z108" s="54" t="s">
        <v>357</v>
      </c>
      <c r="AA108" s="54" t="s">
        <v>357</v>
      </c>
      <c r="AB108" s="54" t="s">
        <v>357</v>
      </c>
      <c r="AC108" s="54" t="s">
        <v>357</v>
      </c>
      <c r="AD108" s="54" t="s">
        <v>357</v>
      </c>
      <c r="AE108" s="54">
        <v>0</v>
      </c>
      <c r="AF108" s="54" t="s">
        <v>357</v>
      </c>
      <c r="AG108" s="54" t="s">
        <v>357</v>
      </c>
      <c r="AH108" s="54" t="s">
        <v>357</v>
      </c>
      <c r="AI108" s="54">
        <v>0.23225717542314628</v>
      </c>
    </row>
    <row r="109" spans="1:35" ht="15.75" x14ac:dyDescent="0.25">
      <c r="A109" s="10"/>
      <c r="B109" s="10"/>
      <c r="C109" s="11" t="s">
        <v>68</v>
      </c>
      <c r="D109" s="10"/>
      <c r="E109" s="11"/>
      <c r="F109" s="10" t="s">
        <v>69</v>
      </c>
      <c r="G109" s="54">
        <v>0</v>
      </c>
      <c r="H109" s="54">
        <v>0.63670828149355752</v>
      </c>
      <c r="I109" s="54" t="s">
        <v>357</v>
      </c>
      <c r="J109" s="54" t="s">
        <v>357</v>
      </c>
      <c r="K109" s="54">
        <v>0.2430351183392182</v>
      </c>
      <c r="L109" s="54" t="s">
        <v>357</v>
      </c>
      <c r="M109" s="54" t="s">
        <v>357</v>
      </c>
      <c r="N109" s="54" t="s">
        <v>357</v>
      </c>
      <c r="O109" s="54" t="s">
        <v>357</v>
      </c>
      <c r="P109" s="54" t="s">
        <v>357</v>
      </c>
      <c r="Q109" s="54">
        <v>0</v>
      </c>
      <c r="R109" s="54" t="s">
        <v>357</v>
      </c>
      <c r="S109" s="54" t="s">
        <v>357</v>
      </c>
      <c r="T109" s="54" t="s">
        <v>357</v>
      </c>
      <c r="U109" s="54">
        <v>0.59825980330504447</v>
      </c>
      <c r="V109" s="54">
        <v>1</v>
      </c>
      <c r="W109" s="54" t="s">
        <v>357</v>
      </c>
      <c r="X109" s="54">
        <v>0</v>
      </c>
      <c r="Y109" s="54" t="s">
        <v>357</v>
      </c>
      <c r="Z109" s="54" t="s">
        <v>357</v>
      </c>
      <c r="AA109" s="54" t="s">
        <v>357</v>
      </c>
      <c r="AB109" s="54" t="s">
        <v>357</v>
      </c>
      <c r="AC109" s="54">
        <v>0.52902944916546846</v>
      </c>
      <c r="AD109" s="54" t="s">
        <v>357</v>
      </c>
      <c r="AE109" s="54">
        <v>0</v>
      </c>
      <c r="AF109" s="54" t="s">
        <v>357</v>
      </c>
      <c r="AG109" s="54" t="s">
        <v>357</v>
      </c>
      <c r="AH109" s="54" t="s">
        <v>357</v>
      </c>
      <c r="AI109" s="54">
        <v>0.35387525550312682</v>
      </c>
    </row>
    <row r="110" spans="1:35" ht="15.75" x14ac:dyDescent="0.25">
      <c r="A110" s="10"/>
      <c r="B110" s="10"/>
      <c r="C110" s="11" t="s">
        <v>70</v>
      </c>
      <c r="D110" s="10"/>
      <c r="E110" s="10"/>
      <c r="F110" s="10" t="s">
        <v>71</v>
      </c>
      <c r="G110" s="54" t="s">
        <v>357</v>
      </c>
      <c r="H110" s="54" t="s">
        <v>357</v>
      </c>
      <c r="I110" s="54" t="s">
        <v>357</v>
      </c>
      <c r="J110" s="54" t="s">
        <v>357</v>
      </c>
      <c r="K110" s="54" t="s">
        <v>357</v>
      </c>
      <c r="L110" s="54">
        <v>0</v>
      </c>
      <c r="M110" s="54" t="s">
        <v>357</v>
      </c>
      <c r="N110" s="54" t="s">
        <v>357</v>
      </c>
      <c r="O110" s="54" t="s">
        <v>357</v>
      </c>
      <c r="P110" s="54" t="s">
        <v>357</v>
      </c>
      <c r="Q110" s="54" t="s">
        <v>357</v>
      </c>
      <c r="R110" s="54" t="s">
        <v>357</v>
      </c>
      <c r="S110" s="54" t="s">
        <v>357</v>
      </c>
      <c r="T110" s="54" t="s">
        <v>357</v>
      </c>
      <c r="U110" s="54">
        <v>0</v>
      </c>
      <c r="V110" s="54" t="s">
        <v>357</v>
      </c>
      <c r="W110" s="54" t="s">
        <v>357</v>
      </c>
      <c r="X110" s="54" t="s">
        <v>357</v>
      </c>
      <c r="Y110" s="54" t="s">
        <v>357</v>
      </c>
      <c r="Z110" s="54" t="s">
        <v>357</v>
      </c>
      <c r="AA110" s="54" t="s">
        <v>357</v>
      </c>
      <c r="AB110" s="54" t="s">
        <v>357</v>
      </c>
      <c r="AC110" s="54" t="s">
        <v>357</v>
      </c>
      <c r="AD110" s="54" t="s">
        <v>357</v>
      </c>
      <c r="AE110" s="54" t="s">
        <v>357</v>
      </c>
      <c r="AF110" s="54" t="s">
        <v>357</v>
      </c>
      <c r="AG110" s="54" t="s">
        <v>357</v>
      </c>
      <c r="AH110" s="54" t="s">
        <v>357</v>
      </c>
      <c r="AI110" s="54">
        <v>0</v>
      </c>
    </row>
    <row r="111" spans="1:35" ht="15.75" x14ac:dyDescent="0.25">
      <c r="A111" s="10"/>
      <c r="B111" s="10"/>
      <c r="C111" s="11" t="s">
        <v>72</v>
      </c>
      <c r="D111" s="10"/>
      <c r="E111" s="23"/>
      <c r="F111" s="10" t="s">
        <v>73</v>
      </c>
      <c r="G111" s="54" t="s">
        <v>357</v>
      </c>
      <c r="H111" s="54">
        <v>0</v>
      </c>
      <c r="I111" s="54" t="s">
        <v>357</v>
      </c>
      <c r="J111" s="54" t="s">
        <v>357</v>
      </c>
      <c r="K111" s="54" t="s">
        <v>357</v>
      </c>
      <c r="L111" s="54" t="s">
        <v>357</v>
      </c>
      <c r="M111" s="54" t="s">
        <v>357</v>
      </c>
      <c r="N111" s="54" t="s">
        <v>357</v>
      </c>
      <c r="O111" s="54" t="s">
        <v>357</v>
      </c>
      <c r="P111" s="54" t="s">
        <v>357</v>
      </c>
      <c r="Q111" s="54" t="s">
        <v>357</v>
      </c>
      <c r="R111" s="54" t="s">
        <v>357</v>
      </c>
      <c r="S111" s="54" t="s">
        <v>357</v>
      </c>
      <c r="T111" s="54" t="s">
        <v>357</v>
      </c>
      <c r="U111" s="54" t="s">
        <v>357</v>
      </c>
      <c r="V111" s="54" t="s">
        <v>357</v>
      </c>
      <c r="W111" s="54" t="s">
        <v>357</v>
      </c>
      <c r="X111" s="54" t="s">
        <v>357</v>
      </c>
      <c r="Y111" s="54" t="s">
        <v>357</v>
      </c>
      <c r="Z111" s="54" t="s">
        <v>357</v>
      </c>
      <c r="AA111" s="54" t="s">
        <v>357</v>
      </c>
      <c r="AB111" s="54" t="s">
        <v>357</v>
      </c>
      <c r="AC111" s="54" t="s">
        <v>357</v>
      </c>
      <c r="AD111" s="54" t="s">
        <v>357</v>
      </c>
      <c r="AE111" s="54" t="s">
        <v>357</v>
      </c>
      <c r="AF111" s="54" t="s">
        <v>357</v>
      </c>
      <c r="AG111" s="54" t="s">
        <v>357</v>
      </c>
      <c r="AH111" s="54">
        <v>1</v>
      </c>
      <c r="AI111" s="54">
        <v>0.5237054172128649</v>
      </c>
    </row>
    <row r="112" spans="1:35" ht="15.75" x14ac:dyDescent="0.25">
      <c r="A112" s="10"/>
      <c r="B112" s="10"/>
      <c r="C112" s="11" t="s">
        <v>74</v>
      </c>
      <c r="D112" s="10"/>
      <c r="E112" s="10"/>
      <c r="F112" s="10" t="s">
        <v>75</v>
      </c>
      <c r="G112" s="54" t="s">
        <v>357</v>
      </c>
      <c r="H112" s="54" t="s">
        <v>357</v>
      </c>
      <c r="I112" s="54" t="s">
        <v>357</v>
      </c>
      <c r="J112" s="54" t="s">
        <v>357</v>
      </c>
      <c r="K112" s="54" t="s">
        <v>357</v>
      </c>
      <c r="L112" s="54" t="s">
        <v>357</v>
      </c>
      <c r="M112" s="54" t="s">
        <v>357</v>
      </c>
      <c r="N112" s="54" t="s">
        <v>357</v>
      </c>
      <c r="O112" s="54" t="s">
        <v>357</v>
      </c>
      <c r="P112" s="54" t="s">
        <v>357</v>
      </c>
      <c r="Q112" s="54" t="s">
        <v>357</v>
      </c>
      <c r="R112" s="54" t="s">
        <v>357</v>
      </c>
      <c r="S112" s="54" t="s">
        <v>357</v>
      </c>
      <c r="T112" s="54" t="s">
        <v>357</v>
      </c>
      <c r="U112" s="54" t="s">
        <v>357</v>
      </c>
      <c r="V112" s="54" t="s">
        <v>357</v>
      </c>
      <c r="W112" s="54" t="s">
        <v>357</v>
      </c>
      <c r="X112" s="54" t="s">
        <v>357</v>
      </c>
      <c r="Y112" s="54" t="s">
        <v>357</v>
      </c>
      <c r="Z112" s="54" t="s">
        <v>357</v>
      </c>
      <c r="AA112" s="54" t="s">
        <v>357</v>
      </c>
      <c r="AB112" s="54" t="s">
        <v>357</v>
      </c>
      <c r="AC112" s="54" t="s">
        <v>357</v>
      </c>
      <c r="AD112" s="54" t="s">
        <v>357</v>
      </c>
      <c r="AE112" s="54" t="s">
        <v>357</v>
      </c>
      <c r="AF112" s="54" t="s">
        <v>357</v>
      </c>
      <c r="AG112" s="54" t="s">
        <v>357</v>
      </c>
      <c r="AH112" s="54" t="s">
        <v>357</v>
      </c>
      <c r="AI112" s="54" t="s">
        <v>357</v>
      </c>
    </row>
    <row r="113" spans="1:35" ht="15.75" x14ac:dyDescent="0.25">
      <c r="A113" s="10"/>
      <c r="B113" s="10"/>
      <c r="C113" s="11" t="s">
        <v>76</v>
      </c>
      <c r="D113" s="10"/>
      <c r="E113" s="10"/>
      <c r="F113" s="10" t="s">
        <v>77</v>
      </c>
      <c r="G113" s="54" t="s">
        <v>357</v>
      </c>
      <c r="H113" s="54" t="s">
        <v>357</v>
      </c>
      <c r="I113" s="54">
        <v>1</v>
      </c>
      <c r="J113" s="54" t="s">
        <v>357</v>
      </c>
      <c r="K113" s="54" t="s">
        <v>357</v>
      </c>
      <c r="L113" s="54" t="s">
        <v>357</v>
      </c>
      <c r="M113" s="54" t="s">
        <v>357</v>
      </c>
      <c r="N113" s="54" t="s">
        <v>357</v>
      </c>
      <c r="O113" s="54" t="s">
        <v>357</v>
      </c>
      <c r="P113" s="54" t="s">
        <v>357</v>
      </c>
      <c r="Q113" s="54" t="s">
        <v>357</v>
      </c>
      <c r="R113" s="54" t="s">
        <v>357</v>
      </c>
      <c r="S113" s="54" t="s">
        <v>357</v>
      </c>
      <c r="T113" s="54" t="s">
        <v>357</v>
      </c>
      <c r="U113" s="54" t="s">
        <v>357</v>
      </c>
      <c r="V113" s="54" t="s">
        <v>357</v>
      </c>
      <c r="W113" s="54" t="s">
        <v>357</v>
      </c>
      <c r="X113" s="54" t="s">
        <v>357</v>
      </c>
      <c r="Y113" s="54" t="s">
        <v>357</v>
      </c>
      <c r="Z113" s="54" t="s">
        <v>357</v>
      </c>
      <c r="AA113" s="54" t="s">
        <v>357</v>
      </c>
      <c r="AB113" s="54" t="s">
        <v>357</v>
      </c>
      <c r="AC113" s="54" t="s">
        <v>357</v>
      </c>
      <c r="AD113" s="54" t="s">
        <v>357</v>
      </c>
      <c r="AE113" s="54" t="s">
        <v>357</v>
      </c>
      <c r="AF113" s="54" t="s">
        <v>357</v>
      </c>
      <c r="AG113" s="54" t="s">
        <v>357</v>
      </c>
      <c r="AH113" s="54" t="s">
        <v>357</v>
      </c>
      <c r="AI113" s="54">
        <v>1</v>
      </c>
    </row>
    <row r="114" spans="1:35" ht="15.75" x14ac:dyDescent="0.25">
      <c r="A114" s="10"/>
      <c r="B114" s="10"/>
      <c r="C114" s="11" t="s">
        <v>78</v>
      </c>
      <c r="D114" s="10"/>
      <c r="E114" s="10"/>
      <c r="F114" s="10" t="s">
        <v>79</v>
      </c>
      <c r="G114" s="54" t="s">
        <v>357</v>
      </c>
      <c r="H114" s="54" t="s">
        <v>357</v>
      </c>
      <c r="I114" s="54" t="s">
        <v>357</v>
      </c>
      <c r="J114" s="54" t="s">
        <v>357</v>
      </c>
      <c r="K114" s="54" t="s">
        <v>357</v>
      </c>
      <c r="L114" s="54">
        <v>1</v>
      </c>
      <c r="M114" s="54" t="s">
        <v>357</v>
      </c>
      <c r="N114" s="54">
        <v>1</v>
      </c>
      <c r="O114" s="54" t="s">
        <v>357</v>
      </c>
      <c r="P114" s="54">
        <v>0</v>
      </c>
      <c r="Q114" s="54">
        <v>1</v>
      </c>
      <c r="R114" s="54">
        <v>1</v>
      </c>
      <c r="S114" s="54">
        <v>1</v>
      </c>
      <c r="T114" s="54" t="s">
        <v>357</v>
      </c>
      <c r="U114" s="54" t="s">
        <v>357</v>
      </c>
      <c r="V114" s="54" t="s">
        <v>357</v>
      </c>
      <c r="W114" s="54">
        <v>1</v>
      </c>
      <c r="X114" s="54">
        <v>1</v>
      </c>
      <c r="Y114" s="54" t="s">
        <v>357</v>
      </c>
      <c r="Z114" s="54" t="s">
        <v>357</v>
      </c>
      <c r="AA114" s="54">
        <v>1</v>
      </c>
      <c r="AB114" s="54" t="s">
        <v>357</v>
      </c>
      <c r="AC114" s="54">
        <v>0.62673519092694807</v>
      </c>
      <c r="AD114" s="54" t="s">
        <v>357</v>
      </c>
      <c r="AE114" s="54">
        <v>1</v>
      </c>
      <c r="AF114" s="54" t="s">
        <v>357</v>
      </c>
      <c r="AG114" s="54" t="s">
        <v>357</v>
      </c>
      <c r="AH114" s="54">
        <v>1</v>
      </c>
      <c r="AI114" s="54">
        <v>0.85983787619510643</v>
      </c>
    </row>
    <row r="115" spans="1:35" ht="15.75" x14ac:dyDescent="0.25">
      <c r="A115" s="10"/>
      <c r="B115" s="10"/>
      <c r="C115" s="11" t="s">
        <v>80</v>
      </c>
      <c r="D115" s="10"/>
      <c r="E115" s="10"/>
      <c r="F115" s="10" t="s">
        <v>81</v>
      </c>
      <c r="G115" s="54">
        <v>0</v>
      </c>
      <c r="H115" s="54">
        <v>0.9938152225945428</v>
      </c>
      <c r="I115" s="54" t="s">
        <v>357</v>
      </c>
      <c r="J115" s="54" t="s">
        <v>357</v>
      </c>
      <c r="K115" s="54" t="s">
        <v>357</v>
      </c>
      <c r="L115" s="54" t="s">
        <v>357</v>
      </c>
      <c r="M115" s="54" t="s">
        <v>357</v>
      </c>
      <c r="N115" s="54" t="s">
        <v>357</v>
      </c>
      <c r="O115" s="54">
        <v>0</v>
      </c>
      <c r="P115" s="54" t="s">
        <v>357</v>
      </c>
      <c r="Q115" s="54">
        <v>1</v>
      </c>
      <c r="R115" s="54" t="s">
        <v>357</v>
      </c>
      <c r="S115" s="54" t="s">
        <v>357</v>
      </c>
      <c r="T115" s="54" t="s">
        <v>357</v>
      </c>
      <c r="U115" s="54">
        <v>1</v>
      </c>
      <c r="V115" s="54" t="s">
        <v>357</v>
      </c>
      <c r="W115" s="54" t="s">
        <v>357</v>
      </c>
      <c r="X115" s="54">
        <v>1</v>
      </c>
      <c r="Y115" s="54" t="s">
        <v>357</v>
      </c>
      <c r="Z115" s="54" t="s">
        <v>357</v>
      </c>
      <c r="AA115" s="54" t="s">
        <v>357</v>
      </c>
      <c r="AB115" s="54" t="s">
        <v>357</v>
      </c>
      <c r="AC115" s="54" t="s">
        <v>357</v>
      </c>
      <c r="AD115" s="54" t="s">
        <v>357</v>
      </c>
      <c r="AE115" s="54">
        <v>0</v>
      </c>
      <c r="AF115" s="54" t="s">
        <v>357</v>
      </c>
      <c r="AG115" s="54" t="s">
        <v>357</v>
      </c>
      <c r="AH115" s="54">
        <v>1</v>
      </c>
      <c r="AI115" s="54">
        <v>0.80250669615240144</v>
      </c>
    </row>
    <row r="116" spans="1:35" ht="15.75" x14ac:dyDescent="0.25">
      <c r="A116" s="10"/>
      <c r="B116" s="10" t="s">
        <v>82</v>
      </c>
      <c r="C116" s="11"/>
      <c r="D116" s="10"/>
      <c r="E116" s="10" t="s">
        <v>83</v>
      </c>
      <c r="F116" s="10"/>
      <c r="G116" s="54">
        <v>0.29909909110391164</v>
      </c>
      <c r="H116" s="54">
        <v>0.87983450420471876</v>
      </c>
      <c r="I116" s="54">
        <v>0.87259204096222398</v>
      </c>
      <c r="J116" s="54">
        <v>0.80593987910633946</v>
      </c>
      <c r="K116" s="54">
        <v>0.63181192972140465</v>
      </c>
      <c r="L116" s="54">
        <v>0.50400607279616794</v>
      </c>
      <c r="M116" s="54">
        <v>0.78395353723698491</v>
      </c>
      <c r="N116" s="54">
        <v>0.79407765615129178</v>
      </c>
      <c r="O116" s="54">
        <v>0.85071835351894187</v>
      </c>
      <c r="P116" s="54">
        <v>0.7971306533115412</v>
      </c>
      <c r="Q116" s="54">
        <v>0.69880249612413847</v>
      </c>
      <c r="R116" s="54">
        <v>0.59021486267479129</v>
      </c>
      <c r="S116" s="54">
        <v>0.77013498519737711</v>
      </c>
      <c r="T116" s="54">
        <v>0.77968215882187086</v>
      </c>
      <c r="U116" s="54">
        <v>0.80903544732579857</v>
      </c>
      <c r="V116" s="54">
        <v>0.81287883558822394</v>
      </c>
      <c r="W116" s="54">
        <v>0.70831095483992601</v>
      </c>
      <c r="X116" s="54">
        <v>0.44586919221433768</v>
      </c>
      <c r="Y116" s="54">
        <v>0.73031875998502283</v>
      </c>
      <c r="Z116" s="54">
        <v>0.80783241732000532</v>
      </c>
      <c r="AA116" s="54">
        <v>0.77766867446702448</v>
      </c>
      <c r="AB116" s="54">
        <v>0.67163524228639038</v>
      </c>
      <c r="AC116" s="54">
        <v>0.24447132096849508</v>
      </c>
      <c r="AD116" s="54">
        <v>0.81425158118128738</v>
      </c>
      <c r="AE116" s="54">
        <v>0.6811821432592009</v>
      </c>
      <c r="AF116" s="54">
        <v>0.65760815446177623</v>
      </c>
      <c r="AG116" s="54">
        <v>0.86564937321772395</v>
      </c>
      <c r="AH116" s="54">
        <v>0.54035059504134342</v>
      </c>
      <c r="AI116" s="54">
        <v>0.70723938132082442</v>
      </c>
    </row>
    <row r="117" spans="1:35" ht="15.75" x14ac:dyDescent="0.25">
      <c r="A117" s="10"/>
      <c r="B117" s="10"/>
      <c r="C117" s="11" t="s">
        <v>84</v>
      </c>
      <c r="D117" s="10"/>
      <c r="E117" s="10"/>
      <c r="F117" s="10" t="s">
        <v>85</v>
      </c>
      <c r="G117" s="54" t="s">
        <v>357</v>
      </c>
      <c r="H117" s="54">
        <v>1</v>
      </c>
      <c r="I117" s="54">
        <v>1</v>
      </c>
      <c r="J117" s="54">
        <v>0.90000036792976956</v>
      </c>
      <c r="K117" s="54">
        <v>1</v>
      </c>
      <c r="L117" s="55">
        <v>0.74999958372809783</v>
      </c>
      <c r="M117" s="54" t="s">
        <v>357</v>
      </c>
      <c r="N117" s="54">
        <v>1</v>
      </c>
      <c r="O117" s="54">
        <v>1</v>
      </c>
      <c r="P117" s="54">
        <v>1</v>
      </c>
      <c r="Q117" s="54" t="s">
        <v>357</v>
      </c>
      <c r="R117" s="54" t="s">
        <v>357</v>
      </c>
      <c r="S117" s="54">
        <v>1</v>
      </c>
      <c r="T117" s="54" t="s">
        <v>357</v>
      </c>
      <c r="U117" s="54">
        <v>1</v>
      </c>
      <c r="V117" s="54" t="s">
        <v>357</v>
      </c>
      <c r="W117" s="54">
        <v>0.70000000000000007</v>
      </c>
      <c r="X117" s="54" t="s">
        <v>357</v>
      </c>
      <c r="Y117" s="54">
        <v>1</v>
      </c>
      <c r="Z117" s="54">
        <v>1</v>
      </c>
      <c r="AA117" s="54">
        <v>1</v>
      </c>
      <c r="AB117" s="54">
        <v>0.7999999992086112</v>
      </c>
      <c r="AC117" s="54" t="s">
        <v>357</v>
      </c>
      <c r="AD117" s="54">
        <v>0.94999999986732631</v>
      </c>
      <c r="AE117" s="54">
        <v>1</v>
      </c>
      <c r="AF117" s="54">
        <v>1</v>
      </c>
      <c r="AG117" s="54">
        <v>0.99999999999999978</v>
      </c>
      <c r="AH117" s="54">
        <v>1</v>
      </c>
      <c r="AI117" s="54">
        <v>0.95899350356722968</v>
      </c>
    </row>
    <row r="118" spans="1:35" ht="15.75" x14ac:dyDescent="0.25">
      <c r="A118" s="10"/>
      <c r="B118" s="10"/>
      <c r="C118" s="11" t="s">
        <v>86</v>
      </c>
      <c r="D118" s="10"/>
      <c r="E118" s="10"/>
      <c r="F118" s="10" t="s">
        <v>87</v>
      </c>
      <c r="G118" s="54">
        <v>0.03</v>
      </c>
      <c r="H118" s="54" t="s">
        <v>357</v>
      </c>
      <c r="I118" s="54" t="s">
        <v>357</v>
      </c>
      <c r="J118" s="54" t="s">
        <v>357</v>
      </c>
      <c r="K118" s="54">
        <v>1</v>
      </c>
      <c r="L118" s="54" t="s">
        <v>357</v>
      </c>
      <c r="M118" s="54">
        <v>1</v>
      </c>
      <c r="N118" s="54">
        <v>1</v>
      </c>
      <c r="O118" s="54">
        <v>1</v>
      </c>
      <c r="P118" s="54">
        <v>0.61904835228136956</v>
      </c>
      <c r="Q118" s="54">
        <v>1</v>
      </c>
      <c r="R118" s="54">
        <v>0.8</v>
      </c>
      <c r="S118" s="54" t="s">
        <v>357</v>
      </c>
      <c r="T118" s="54">
        <v>0.95000000160233211</v>
      </c>
      <c r="U118" s="54">
        <v>1</v>
      </c>
      <c r="V118" s="54">
        <v>1</v>
      </c>
      <c r="W118" s="54">
        <v>1</v>
      </c>
      <c r="X118" s="54">
        <v>0</v>
      </c>
      <c r="Y118" s="54" t="s">
        <v>357</v>
      </c>
      <c r="Z118" s="54">
        <v>1</v>
      </c>
      <c r="AA118" s="54">
        <v>1</v>
      </c>
      <c r="AB118" s="54" t="s">
        <v>357</v>
      </c>
      <c r="AC118" s="54">
        <v>0</v>
      </c>
      <c r="AD118" s="54">
        <v>0.95000000581093103</v>
      </c>
      <c r="AE118" s="54">
        <v>1</v>
      </c>
      <c r="AF118" s="54">
        <v>1</v>
      </c>
      <c r="AG118" s="54" t="s">
        <v>357</v>
      </c>
      <c r="AH118" s="54" t="s">
        <v>357</v>
      </c>
      <c r="AI118" s="54">
        <v>0.79756063302559921</v>
      </c>
    </row>
    <row r="119" spans="1:35" ht="15.75" x14ac:dyDescent="0.25">
      <c r="A119" s="10"/>
      <c r="B119" s="10"/>
      <c r="C119" s="11" t="s">
        <v>88</v>
      </c>
      <c r="D119" s="10"/>
      <c r="E119" s="10"/>
      <c r="F119" s="10" t="s">
        <v>89</v>
      </c>
      <c r="G119" s="54" t="s">
        <v>357</v>
      </c>
      <c r="H119" s="54" t="s">
        <v>357</v>
      </c>
      <c r="I119" s="54" t="s">
        <v>357</v>
      </c>
      <c r="J119" s="54" t="s">
        <v>357</v>
      </c>
      <c r="K119" s="54">
        <v>0</v>
      </c>
      <c r="L119" s="54" t="s">
        <v>357</v>
      </c>
      <c r="M119" s="54" t="s">
        <v>357</v>
      </c>
      <c r="N119" s="54" t="s">
        <v>357</v>
      </c>
      <c r="O119" s="54" t="s">
        <v>357</v>
      </c>
      <c r="P119" s="54" t="s">
        <v>357</v>
      </c>
      <c r="Q119" s="54" t="s">
        <v>357</v>
      </c>
      <c r="R119" s="54">
        <v>1</v>
      </c>
      <c r="S119" s="54" t="s">
        <v>357</v>
      </c>
      <c r="T119" s="54">
        <v>0.95000001449690341</v>
      </c>
      <c r="U119" s="54">
        <v>1</v>
      </c>
      <c r="V119" s="54" t="s">
        <v>357</v>
      </c>
      <c r="W119" s="54" t="s">
        <v>357</v>
      </c>
      <c r="X119" s="54">
        <v>1</v>
      </c>
      <c r="Y119" s="54" t="s">
        <v>357</v>
      </c>
      <c r="Z119" s="54" t="s">
        <v>357</v>
      </c>
      <c r="AA119" s="54" t="s">
        <v>357</v>
      </c>
      <c r="AB119" s="54" t="s">
        <v>357</v>
      </c>
      <c r="AC119" s="54">
        <v>0</v>
      </c>
      <c r="AD119" s="54" t="s">
        <v>357</v>
      </c>
      <c r="AE119" s="54">
        <v>1</v>
      </c>
      <c r="AF119" s="54">
        <v>1</v>
      </c>
      <c r="AG119" s="54">
        <v>1</v>
      </c>
      <c r="AH119" s="54" t="s">
        <v>357</v>
      </c>
      <c r="AI119" s="54">
        <v>0.85454326242327894</v>
      </c>
    </row>
    <row r="120" spans="1:35" ht="15.75" x14ac:dyDescent="0.25">
      <c r="A120" s="10"/>
      <c r="B120" s="10"/>
      <c r="C120" s="11" t="s">
        <v>90</v>
      </c>
      <c r="D120" s="10"/>
      <c r="E120" s="10"/>
      <c r="F120" s="10" t="s">
        <v>91</v>
      </c>
      <c r="G120" s="54" t="s">
        <v>357</v>
      </c>
      <c r="H120" s="54" t="s">
        <v>357</v>
      </c>
      <c r="I120" s="54" t="s">
        <v>357</v>
      </c>
      <c r="J120" s="54" t="s">
        <v>357</v>
      </c>
      <c r="K120" s="54">
        <v>1</v>
      </c>
      <c r="L120" s="54" t="s">
        <v>357</v>
      </c>
      <c r="M120" s="54" t="s">
        <v>357</v>
      </c>
      <c r="N120" s="54" t="s">
        <v>357</v>
      </c>
      <c r="O120" s="54" t="s">
        <v>357</v>
      </c>
      <c r="P120" s="54">
        <v>1</v>
      </c>
      <c r="Q120" s="54" t="s">
        <v>357</v>
      </c>
      <c r="R120" s="54" t="s">
        <v>357</v>
      </c>
      <c r="S120" s="54" t="s">
        <v>357</v>
      </c>
      <c r="T120" s="54" t="s">
        <v>357</v>
      </c>
      <c r="U120" s="54">
        <v>1</v>
      </c>
      <c r="V120" s="54" t="s">
        <v>357</v>
      </c>
      <c r="W120" s="54" t="s">
        <v>357</v>
      </c>
      <c r="X120" s="54">
        <v>1</v>
      </c>
      <c r="Y120" s="54" t="s">
        <v>357</v>
      </c>
      <c r="Z120" s="54">
        <v>1</v>
      </c>
      <c r="AA120" s="54" t="s">
        <v>357</v>
      </c>
      <c r="AB120" s="54" t="s">
        <v>357</v>
      </c>
      <c r="AC120" s="54" t="s">
        <v>357</v>
      </c>
      <c r="AD120" s="54">
        <v>0.95000000615608815</v>
      </c>
      <c r="AE120" s="54" t="s">
        <v>357</v>
      </c>
      <c r="AF120" s="54">
        <v>1</v>
      </c>
      <c r="AG120" s="54" t="s">
        <v>357</v>
      </c>
      <c r="AH120" s="54" t="s">
        <v>357</v>
      </c>
      <c r="AI120" s="54">
        <v>0.99792095286702542</v>
      </c>
    </row>
    <row r="121" spans="1:35" ht="15.75" x14ac:dyDescent="0.25">
      <c r="A121" s="10"/>
      <c r="B121" s="10"/>
      <c r="C121" s="11" t="s">
        <v>92</v>
      </c>
      <c r="D121" s="10"/>
      <c r="E121" s="10"/>
      <c r="F121" s="10" t="s">
        <v>93</v>
      </c>
      <c r="G121" s="54">
        <v>0</v>
      </c>
      <c r="H121" s="54">
        <v>0.52837011073997686</v>
      </c>
      <c r="I121" s="54">
        <v>0.37036872039760882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9.0515252842600109E-3</v>
      </c>
      <c r="R121" s="54">
        <v>0</v>
      </c>
      <c r="S121" s="54">
        <v>0</v>
      </c>
      <c r="T121" s="54">
        <v>3.0519133790764822E-2</v>
      </c>
      <c r="U121" s="54">
        <v>0</v>
      </c>
      <c r="V121" s="54">
        <v>0.40291203889674315</v>
      </c>
      <c r="W121" s="54">
        <v>0</v>
      </c>
      <c r="X121" s="54">
        <v>0</v>
      </c>
      <c r="Y121" s="54">
        <v>0</v>
      </c>
      <c r="Z121" s="54">
        <v>0</v>
      </c>
      <c r="AA121" s="54">
        <v>0</v>
      </c>
      <c r="AB121" s="54">
        <v>0</v>
      </c>
      <c r="AC121" s="54">
        <v>0</v>
      </c>
      <c r="AD121" s="54">
        <v>2.2371415387682603E-2</v>
      </c>
      <c r="AE121" s="54">
        <v>1.0141127268919366E-2</v>
      </c>
      <c r="AF121" s="54">
        <v>0</v>
      </c>
      <c r="AG121" s="54">
        <v>0</v>
      </c>
      <c r="AH121" s="54">
        <v>0</v>
      </c>
      <c r="AI121" s="54">
        <v>5.0544681602862795E-2</v>
      </c>
    </row>
    <row r="122" spans="1:35" ht="15.75" x14ac:dyDescent="0.25">
      <c r="A122" s="10"/>
      <c r="B122" s="10"/>
      <c r="C122" s="11" t="s">
        <v>94</v>
      </c>
      <c r="D122" s="10"/>
      <c r="E122" s="10"/>
      <c r="F122" s="10" t="s">
        <v>95</v>
      </c>
      <c r="G122" s="54" t="s">
        <v>357</v>
      </c>
      <c r="H122" s="54" t="s">
        <v>357</v>
      </c>
      <c r="I122" s="54" t="s">
        <v>357</v>
      </c>
      <c r="J122" s="54">
        <v>0.98933421719103221</v>
      </c>
      <c r="K122" s="54" t="s">
        <v>357</v>
      </c>
      <c r="L122" s="54" t="s">
        <v>357</v>
      </c>
      <c r="M122" s="54" t="s">
        <v>357</v>
      </c>
      <c r="N122" s="54" t="s">
        <v>357</v>
      </c>
      <c r="O122" s="54" t="s">
        <v>357</v>
      </c>
      <c r="P122" s="54" t="s">
        <v>357</v>
      </c>
      <c r="Q122" s="54" t="s">
        <v>357</v>
      </c>
      <c r="R122" s="54" t="s">
        <v>357</v>
      </c>
      <c r="S122" s="54" t="s">
        <v>357</v>
      </c>
      <c r="T122" s="54" t="s">
        <v>357</v>
      </c>
      <c r="U122" s="54">
        <v>0</v>
      </c>
      <c r="V122" s="54" t="s">
        <v>357</v>
      </c>
      <c r="W122" s="54">
        <v>1</v>
      </c>
      <c r="X122" s="54" t="s">
        <v>357</v>
      </c>
      <c r="Y122" s="54" t="s">
        <v>357</v>
      </c>
      <c r="Z122" s="54" t="s">
        <v>357</v>
      </c>
      <c r="AA122" s="54">
        <v>0</v>
      </c>
      <c r="AB122" s="54" t="s">
        <v>357</v>
      </c>
      <c r="AC122" s="54" t="s">
        <v>357</v>
      </c>
      <c r="AD122" s="54" t="s">
        <v>357</v>
      </c>
      <c r="AE122" s="54" t="s">
        <v>357</v>
      </c>
      <c r="AF122" s="54" t="s">
        <v>357</v>
      </c>
      <c r="AG122" s="54" t="s">
        <v>357</v>
      </c>
      <c r="AH122" s="54" t="s">
        <v>357</v>
      </c>
      <c r="AI122" s="54">
        <v>0.37845609503209693</v>
      </c>
    </row>
    <row r="123" spans="1:35" ht="15.75" x14ac:dyDescent="0.25">
      <c r="A123" s="10"/>
      <c r="B123" s="10"/>
      <c r="C123" s="11" t="s">
        <v>96</v>
      </c>
      <c r="D123" s="10"/>
      <c r="E123" s="10"/>
      <c r="F123" s="10" t="s">
        <v>97</v>
      </c>
      <c r="G123" s="54">
        <v>0</v>
      </c>
      <c r="H123" s="54">
        <v>0.55940583082094519</v>
      </c>
      <c r="I123" s="54">
        <v>0</v>
      </c>
      <c r="J123" s="54" t="s">
        <v>357</v>
      </c>
      <c r="K123" s="54">
        <v>0</v>
      </c>
      <c r="L123" s="54">
        <v>0</v>
      </c>
      <c r="M123" s="54">
        <v>0</v>
      </c>
      <c r="N123" s="54" t="s">
        <v>357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1</v>
      </c>
      <c r="W123" s="54">
        <v>0</v>
      </c>
      <c r="X123" s="54">
        <v>0</v>
      </c>
      <c r="Y123" s="54">
        <v>0</v>
      </c>
      <c r="Z123" s="54">
        <v>0</v>
      </c>
      <c r="AA123" s="54">
        <v>0.56509922184517769</v>
      </c>
      <c r="AB123" s="54" t="s">
        <v>357</v>
      </c>
      <c r="AC123" s="54">
        <v>0</v>
      </c>
      <c r="AD123" s="54">
        <v>0</v>
      </c>
      <c r="AE123" s="54">
        <v>0</v>
      </c>
      <c r="AF123" s="54">
        <v>0</v>
      </c>
      <c r="AG123" s="54">
        <v>0</v>
      </c>
      <c r="AH123" s="54">
        <v>0</v>
      </c>
      <c r="AI123" s="54">
        <v>0.13488917156832894</v>
      </c>
    </row>
    <row r="124" spans="1:35" ht="15.75" x14ac:dyDescent="0.25">
      <c r="A124" s="10"/>
      <c r="B124" s="10"/>
      <c r="C124" s="11" t="s">
        <v>98</v>
      </c>
      <c r="D124" s="10"/>
      <c r="E124" s="10"/>
      <c r="F124" s="10" t="s">
        <v>99</v>
      </c>
      <c r="G124" s="54" t="s">
        <v>357</v>
      </c>
      <c r="H124" s="54">
        <v>0.9697907339927121</v>
      </c>
      <c r="I124" s="54" t="s">
        <v>357</v>
      </c>
      <c r="J124" s="54" t="s">
        <v>357</v>
      </c>
      <c r="K124" s="54">
        <v>0</v>
      </c>
      <c r="L124" s="54" t="s">
        <v>357</v>
      </c>
      <c r="M124" s="54" t="s">
        <v>357</v>
      </c>
      <c r="N124" s="54" t="s">
        <v>357</v>
      </c>
      <c r="O124" s="54">
        <v>0</v>
      </c>
      <c r="P124" s="54">
        <v>1</v>
      </c>
      <c r="Q124" s="54" t="s">
        <v>357</v>
      </c>
      <c r="R124" s="54" t="s">
        <v>357</v>
      </c>
      <c r="S124" s="54" t="s">
        <v>357</v>
      </c>
      <c r="T124" s="54" t="s">
        <v>357</v>
      </c>
      <c r="U124" s="54" t="s">
        <v>357</v>
      </c>
      <c r="V124" s="54" t="s">
        <v>357</v>
      </c>
      <c r="W124" s="54" t="s">
        <v>357</v>
      </c>
      <c r="X124" s="54">
        <v>0</v>
      </c>
      <c r="Y124" s="54" t="s">
        <v>357</v>
      </c>
      <c r="Z124" s="54">
        <v>0</v>
      </c>
      <c r="AA124" s="54" t="s">
        <v>357</v>
      </c>
      <c r="AB124" s="54">
        <v>1</v>
      </c>
      <c r="AC124" s="54">
        <v>0</v>
      </c>
      <c r="AD124" s="54" t="s">
        <v>357</v>
      </c>
      <c r="AE124" s="54">
        <v>1</v>
      </c>
      <c r="AF124" s="54" t="s">
        <v>357</v>
      </c>
      <c r="AG124" s="54" t="s">
        <v>357</v>
      </c>
      <c r="AH124" s="54" t="s">
        <v>357</v>
      </c>
      <c r="AI124" s="54">
        <v>0.48693274738323628</v>
      </c>
    </row>
    <row r="125" spans="1:35" ht="15.75" x14ac:dyDescent="0.25">
      <c r="A125" s="10"/>
      <c r="B125" s="10"/>
      <c r="C125" s="11" t="s">
        <v>100</v>
      </c>
      <c r="D125" s="10"/>
      <c r="E125" s="10"/>
      <c r="F125" s="10" t="s">
        <v>101</v>
      </c>
      <c r="G125" s="54" t="s">
        <v>357</v>
      </c>
      <c r="H125" s="54" t="s">
        <v>357</v>
      </c>
      <c r="I125" s="54" t="s">
        <v>357</v>
      </c>
      <c r="J125" s="54" t="s">
        <v>357</v>
      </c>
      <c r="K125" s="54" t="s">
        <v>357</v>
      </c>
      <c r="L125" s="54" t="s">
        <v>357</v>
      </c>
      <c r="M125" s="54" t="s">
        <v>357</v>
      </c>
      <c r="N125" s="54" t="s">
        <v>357</v>
      </c>
      <c r="O125" s="54" t="s">
        <v>357</v>
      </c>
      <c r="P125" s="54" t="s">
        <v>357</v>
      </c>
      <c r="Q125" s="54" t="s">
        <v>357</v>
      </c>
      <c r="R125" s="54" t="s">
        <v>357</v>
      </c>
      <c r="S125" s="54" t="s">
        <v>357</v>
      </c>
      <c r="T125" s="54" t="s">
        <v>357</v>
      </c>
      <c r="U125" s="54" t="s">
        <v>357</v>
      </c>
      <c r="V125" s="54" t="s">
        <v>357</v>
      </c>
      <c r="W125" s="54" t="s">
        <v>357</v>
      </c>
      <c r="X125" s="54" t="s">
        <v>357</v>
      </c>
      <c r="Y125" s="54" t="s">
        <v>357</v>
      </c>
      <c r="Z125" s="54" t="s">
        <v>357</v>
      </c>
      <c r="AA125" s="54" t="s">
        <v>357</v>
      </c>
      <c r="AB125" s="54" t="s">
        <v>357</v>
      </c>
      <c r="AC125" s="54" t="s">
        <v>357</v>
      </c>
      <c r="AD125" s="54" t="s">
        <v>357</v>
      </c>
      <c r="AE125" s="54" t="s">
        <v>357</v>
      </c>
      <c r="AF125" s="54" t="s">
        <v>357</v>
      </c>
      <c r="AG125" s="54" t="s">
        <v>357</v>
      </c>
      <c r="AH125" s="54" t="s">
        <v>357</v>
      </c>
      <c r="AI125" s="54" t="s">
        <v>357</v>
      </c>
    </row>
    <row r="126" spans="1:35" ht="15.75" x14ac:dyDescent="0.25">
      <c r="A126" s="10"/>
      <c r="B126" s="10"/>
      <c r="C126" s="11" t="s">
        <v>102</v>
      </c>
      <c r="D126" s="10"/>
      <c r="E126" s="10"/>
      <c r="F126" s="10" t="s">
        <v>103</v>
      </c>
      <c r="G126" s="54" t="s">
        <v>357</v>
      </c>
      <c r="H126" s="54">
        <v>0.9811736439689307</v>
      </c>
      <c r="I126" s="54" t="s">
        <v>357</v>
      </c>
      <c r="J126" s="54" t="s">
        <v>357</v>
      </c>
      <c r="K126" s="54">
        <v>0</v>
      </c>
      <c r="L126" s="54" t="s">
        <v>357</v>
      </c>
      <c r="M126" s="54">
        <v>1</v>
      </c>
      <c r="N126" s="54" t="s">
        <v>357</v>
      </c>
      <c r="O126" s="54" t="s">
        <v>357</v>
      </c>
      <c r="P126" s="54" t="s">
        <v>357</v>
      </c>
      <c r="Q126" s="54" t="s">
        <v>357</v>
      </c>
      <c r="R126" s="54" t="s">
        <v>357</v>
      </c>
      <c r="S126" s="54" t="s">
        <v>357</v>
      </c>
      <c r="T126" s="54">
        <v>0</v>
      </c>
      <c r="U126" s="54" t="s">
        <v>357</v>
      </c>
      <c r="V126" s="54" t="s">
        <v>357</v>
      </c>
      <c r="W126" s="54" t="s">
        <v>357</v>
      </c>
      <c r="X126" s="54" t="s">
        <v>357</v>
      </c>
      <c r="Y126" s="54" t="s">
        <v>357</v>
      </c>
      <c r="Z126" s="54">
        <v>0</v>
      </c>
      <c r="AA126" s="54" t="s">
        <v>357</v>
      </c>
      <c r="AB126" s="54" t="s">
        <v>357</v>
      </c>
      <c r="AC126" s="54">
        <v>0</v>
      </c>
      <c r="AD126" s="54" t="s">
        <v>357</v>
      </c>
      <c r="AE126" s="54">
        <v>1</v>
      </c>
      <c r="AF126" s="54" t="s">
        <v>357</v>
      </c>
      <c r="AG126" s="54" t="s">
        <v>357</v>
      </c>
      <c r="AH126" s="54" t="s">
        <v>357</v>
      </c>
      <c r="AI126" s="54">
        <v>0.81366468480571286</v>
      </c>
    </row>
    <row r="127" spans="1:35" ht="15.75" x14ac:dyDescent="0.25">
      <c r="A127" s="10"/>
      <c r="B127" s="10"/>
      <c r="C127" s="11" t="s">
        <v>104</v>
      </c>
      <c r="D127" s="10"/>
      <c r="E127" s="10"/>
      <c r="F127" s="10" t="s">
        <v>105</v>
      </c>
      <c r="G127" s="54" t="s">
        <v>357</v>
      </c>
      <c r="H127" s="54" t="s">
        <v>357</v>
      </c>
      <c r="I127" s="54" t="s">
        <v>357</v>
      </c>
      <c r="J127" s="54">
        <v>0.90000564302240282</v>
      </c>
      <c r="K127" s="54">
        <v>0</v>
      </c>
      <c r="L127" s="54">
        <v>0</v>
      </c>
      <c r="M127" s="54" t="s">
        <v>357</v>
      </c>
      <c r="N127" s="54" t="s">
        <v>357</v>
      </c>
      <c r="O127" s="54" t="s">
        <v>357</v>
      </c>
      <c r="P127" s="54">
        <v>1</v>
      </c>
      <c r="Q127" s="54" t="s">
        <v>357</v>
      </c>
      <c r="R127" s="54" t="s">
        <v>357</v>
      </c>
      <c r="S127" s="54" t="s">
        <v>357</v>
      </c>
      <c r="T127" s="54">
        <v>0</v>
      </c>
      <c r="U127" s="54">
        <v>0</v>
      </c>
      <c r="V127" s="54" t="s">
        <v>357</v>
      </c>
      <c r="W127" s="54" t="s">
        <v>357</v>
      </c>
      <c r="X127" s="54">
        <v>0</v>
      </c>
      <c r="Y127" s="54" t="s">
        <v>357</v>
      </c>
      <c r="Z127" s="54" t="s">
        <v>357</v>
      </c>
      <c r="AA127" s="54" t="s">
        <v>357</v>
      </c>
      <c r="AB127" s="54" t="s">
        <v>357</v>
      </c>
      <c r="AC127" s="54">
        <v>0</v>
      </c>
      <c r="AD127" s="54" t="s">
        <v>357</v>
      </c>
      <c r="AE127" s="54" t="s">
        <v>357</v>
      </c>
      <c r="AF127" s="54" t="s">
        <v>357</v>
      </c>
      <c r="AG127" s="54" t="s">
        <v>357</v>
      </c>
      <c r="AH127" s="54">
        <v>0</v>
      </c>
      <c r="AI127" s="54">
        <v>7.2507090845114683E-2</v>
      </c>
    </row>
    <row r="128" spans="1:35" ht="15.75" x14ac:dyDescent="0.25">
      <c r="A128" s="10"/>
      <c r="B128" s="10"/>
      <c r="C128" s="11" t="s">
        <v>106</v>
      </c>
      <c r="D128" s="10"/>
      <c r="E128" s="10"/>
      <c r="F128" s="10" t="s">
        <v>107</v>
      </c>
      <c r="G128" s="54" t="s">
        <v>357</v>
      </c>
      <c r="H128" s="54">
        <v>0.91427641121274017</v>
      </c>
      <c r="I128" s="54">
        <v>1</v>
      </c>
      <c r="J128" s="54">
        <v>1</v>
      </c>
      <c r="K128" s="54">
        <v>0</v>
      </c>
      <c r="L128" s="54">
        <v>0</v>
      </c>
      <c r="M128" s="54">
        <v>1</v>
      </c>
      <c r="N128" s="54" t="s">
        <v>357</v>
      </c>
      <c r="O128" s="54">
        <v>1</v>
      </c>
      <c r="P128" s="54">
        <v>1</v>
      </c>
      <c r="Q128" s="54">
        <v>1</v>
      </c>
      <c r="R128" s="54">
        <v>1</v>
      </c>
      <c r="S128" s="54">
        <v>1</v>
      </c>
      <c r="T128" s="54">
        <v>0.95000002242083093</v>
      </c>
      <c r="U128" s="54">
        <v>1</v>
      </c>
      <c r="V128" s="54">
        <v>1</v>
      </c>
      <c r="W128" s="54" t="s">
        <v>357</v>
      </c>
      <c r="X128" s="54" t="s">
        <v>357</v>
      </c>
      <c r="Y128" s="54">
        <v>1</v>
      </c>
      <c r="Z128" s="54">
        <v>0</v>
      </c>
      <c r="AA128" s="54" t="s">
        <v>357</v>
      </c>
      <c r="AB128" s="54" t="s">
        <v>357</v>
      </c>
      <c r="AC128" s="54">
        <v>0</v>
      </c>
      <c r="AD128" s="54">
        <v>1</v>
      </c>
      <c r="AE128" s="54" t="s">
        <v>357</v>
      </c>
      <c r="AF128" s="54">
        <v>1</v>
      </c>
      <c r="AG128" s="54">
        <v>1</v>
      </c>
      <c r="AH128" s="54">
        <v>1</v>
      </c>
      <c r="AI128" s="54">
        <v>0.80452203258198929</v>
      </c>
    </row>
    <row r="129" spans="1:35" ht="15.75" x14ac:dyDescent="0.25">
      <c r="A129" s="10"/>
      <c r="B129" s="10"/>
      <c r="C129" s="11" t="s">
        <v>108</v>
      </c>
      <c r="D129" s="10"/>
      <c r="E129" s="10"/>
      <c r="F129" s="10" t="s">
        <v>109</v>
      </c>
      <c r="G129" s="54" t="s">
        <v>357</v>
      </c>
      <c r="H129" s="54" t="s">
        <v>357</v>
      </c>
      <c r="I129" s="54">
        <v>1</v>
      </c>
      <c r="J129" s="54">
        <v>1</v>
      </c>
      <c r="K129" s="54" t="s">
        <v>357</v>
      </c>
      <c r="L129" s="54">
        <v>1</v>
      </c>
      <c r="M129" s="54">
        <v>1</v>
      </c>
      <c r="N129" s="54">
        <v>1</v>
      </c>
      <c r="O129" s="54">
        <v>1</v>
      </c>
      <c r="P129" s="54">
        <v>1</v>
      </c>
      <c r="Q129" s="54">
        <v>1</v>
      </c>
      <c r="R129" s="54" t="s">
        <v>357</v>
      </c>
      <c r="S129" s="54">
        <v>1</v>
      </c>
      <c r="T129" s="54" t="s">
        <v>357</v>
      </c>
      <c r="U129" s="54">
        <v>1</v>
      </c>
      <c r="V129" s="54">
        <v>1</v>
      </c>
      <c r="W129" s="54" t="s">
        <v>357</v>
      </c>
      <c r="X129" s="54" t="s">
        <v>357</v>
      </c>
      <c r="Y129" s="54">
        <v>1</v>
      </c>
      <c r="Z129" s="54">
        <v>1</v>
      </c>
      <c r="AA129" s="54">
        <v>1</v>
      </c>
      <c r="AB129" s="54" t="s">
        <v>357</v>
      </c>
      <c r="AC129" s="54">
        <v>0</v>
      </c>
      <c r="AD129" s="54">
        <v>1</v>
      </c>
      <c r="AE129" s="54" t="s">
        <v>357</v>
      </c>
      <c r="AF129" s="54">
        <v>1</v>
      </c>
      <c r="AG129" s="54">
        <v>1</v>
      </c>
      <c r="AH129" s="54" t="s">
        <v>357</v>
      </c>
      <c r="AI129" s="54">
        <v>0.9798525570741129</v>
      </c>
    </row>
    <row r="130" spans="1:35" ht="15.75" x14ac:dyDescent="0.25">
      <c r="A130" s="10"/>
      <c r="B130" s="10"/>
      <c r="C130" s="11" t="s">
        <v>110</v>
      </c>
      <c r="D130" s="10"/>
      <c r="E130" s="10"/>
      <c r="F130" s="10" t="s">
        <v>111</v>
      </c>
      <c r="G130" s="54" t="s">
        <v>357</v>
      </c>
      <c r="H130" s="54" t="s">
        <v>357</v>
      </c>
      <c r="I130" s="54">
        <v>1</v>
      </c>
      <c r="J130" s="54">
        <v>1</v>
      </c>
      <c r="K130" s="54">
        <v>0</v>
      </c>
      <c r="L130" s="54" t="s">
        <v>357</v>
      </c>
      <c r="M130" s="54" t="s">
        <v>357</v>
      </c>
      <c r="N130" s="54">
        <v>0</v>
      </c>
      <c r="O130" s="54" t="s">
        <v>357</v>
      </c>
      <c r="P130" s="54">
        <v>1</v>
      </c>
      <c r="Q130" s="54" t="s">
        <v>357</v>
      </c>
      <c r="R130" s="54" t="s">
        <v>357</v>
      </c>
      <c r="S130" s="54">
        <v>1</v>
      </c>
      <c r="T130" s="54">
        <v>0.95000000519442707</v>
      </c>
      <c r="U130" s="54">
        <v>1.0000000000000002</v>
      </c>
      <c r="V130" s="54">
        <v>1</v>
      </c>
      <c r="W130" s="54">
        <v>1</v>
      </c>
      <c r="X130" s="54">
        <v>1</v>
      </c>
      <c r="Y130" s="54">
        <v>1</v>
      </c>
      <c r="Z130" s="54">
        <v>1</v>
      </c>
      <c r="AA130" s="54" t="s">
        <v>357</v>
      </c>
      <c r="AB130" s="54" t="s">
        <v>357</v>
      </c>
      <c r="AC130" s="54">
        <v>0.50371938116407511</v>
      </c>
      <c r="AD130" s="54" t="s">
        <v>357</v>
      </c>
      <c r="AE130" s="54" t="s">
        <v>357</v>
      </c>
      <c r="AF130" s="54" t="s">
        <v>357</v>
      </c>
      <c r="AG130" s="54" t="s">
        <v>357</v>
      </c>
      <c r="AH130" s="54" t="s">
        <v>357</v>
      </c>
      <c r="AI130" s="54">
        <v>0.87796960805592039</v>
      </c>
    </row>
    <row r="131" spans="1:35" ht="15.75" x14ac:dyDescent="0.25">
      <c r="A131" s="10"/>
      <c r="B131" s="10"/>
      <c r="C131" s="11" t="s">
        <v>112</v>
      </c>
      <c r="D131" s="10"/>
      <c r="E131" s="10"/>
      <c r="F131" s="10" t="s">
        <v>113</v>
      </c>
      <c r="G131" s="54">
        <v>0</v>
      </c>
      <c r="H131" s="54" t="s">
        <v>357</v>
      </c>
      <c r="I131" s="54">
        <v>1</v>
      </c>
      <c r="J131" s="54">
        <v>0.94999933536269254</v>
      </c>
      <c r="K131" s="54">
        <v>1</v>
      </c>
      <c r="L131" s="54" t="s">
        <v>357</v>
      </c>
      <c r="M131" s="54" t="s">
        <v>357</v>
      </c>
      <c r="N131" s="54" t="s">
        <v>357</v>
      </c>
      <c r="O131" s="54" t="s">
        <v>357</v>
      </c>
      <c r="P131" s="54" t="s">
        <v>357</v>
      </c>
      <c r="Q131" s="54">
        <v>1</v>
      </c>
      <c r="R131" s="54" t="s">
        <v>357</v>
      </c>
      <c r="S131" s="54">
        <v>1</v>
      </c>
      <c r="T131" s="54">
        <v>0.94999995880211574</v>
      </c>
      <c r="U131" s="54">
        <v>1</v>
      </c>
      <c r="V131" s="54" t="s">
        <v>357</v>
      </c>
      <c r="W131" s="54">
        <v>0.69999999999999984</v>
      </c>
      <c r="X131" s="54">
        <v>1</v>
      </c>
      <c r="Y131" s="54" t="s">
        <v>357</v>
      </c>
      <c r="Z131" s="54">
        <v>1</v>
      </c>
      <c r="AA131" s="54" t="s">
        <v>357</v>
      </c>
      <c r="AB131" s="54">
        <v>1</v>
      </c>
      <c r="AC131" s="54">
        <v>0</v>
      </c>
      <c r="AD131" s="54" t="s">
        <v>357</v>
      </c>
      <c r="AE131" s="54" t="s">
        <v>357</v>
      </c>
      <c r="AF131" s="54" t="s">
        <v>357</v>
      </c>
      <c r="AG131" s="54" t="s">
        <v>357</v>
      </c>
      <c r="AH131" s="54">
        <v>1</v>
      </c>
      <c r="AI131" s="54">
        <v>0.71247803748823813</v>
      </c>
    </row>
    <row r="132" spans="1:35" ht="15.75" x14ac:dyDescent="0.25">
      <c r="A132" s="10"/>
      <c r="B132" s="10"/>
      <c r="C132" s="11" t="s">
        <v>114</v>
      </c>
      <c r="D132" s="10"/>
      <c r="E132" s="10"/>
      <c r="F132" s="10" t="s">
        <v>115</v>
      </c>
      <c r="G132" s="54" t="s">
        <v>357</v>
      </c>
      <c r="H132" s="54" t="s">
        <v>357</v>
      </c>
      <c r="I132" s="54" t="s">
        <v>357</v>
      </c>
      <c r="J132" s="54" t="s">
        <v>357</v>
      </c>
      <c r="K132" s="54" t="s">
        <v>357</v>
      </c>
      <c r="L132" s="54" t="s">
        <v>357</v>
      </c>
      <c r="M132" s="54" t="s">
        <v>357</v>
      </c>
      <c r="N132" s="54" t="s">
        <v>357</v>
      </c>
      <c r="O132" s="54" t="s">
        <v>357</v>
      </c>
      <c r="P132" s="54">
        <v>1</v>
      </c>
      <c r="Q132" s="54" t="s">
        <v>357</v>
      </c>
      <c r="R132" s="54" t="s">
        <v>357</v>
      </c>
      <c r="S132" s="54" t="s">
        <v>357</v>
      </c>
      <c r="T132" s="54" t="s">
        <v>357</v>
      </c>
      <c r="U132" s="54">
        <v>1</v>
      </c>
      <c r="V132" s="54" t="s">
        <v>357</v>
      </c>
      <c r="W132" s="54" t="s">
        <v>357</v>
      </c>
      <c r="X132" s="54" t="s">
        <v>357</v>
      </c>
      <c r="Y132" s="54" t="s">
        <v>357</v>
      </c>
      <c r="Z132" s="54" t="s">
        <v>357</v>
      </c>
      <c r="AA132" s="54" t="s">
        <v>357</v>
      </c>
      <c r="AB132" s="54" t="s">
        <v>357</v>
      </c>
      <c r="AC132" s="54" t="s">
        <v>357</v>
      </c>
      <c r="AD132" s="54" t="s">
        <v>357</v>
      </c>
      <c r="AE132" s="54" t="s">
        <v>357</v>
      </c>
      <c r="AF132" s="54" t="s">
        <v>357</v>
      </c>
      <c r="AG132" s="54" t="s">
        <v>357</v>
      </c>
      <c r="AH132" s="54" t="s">
        <v>357</v>
      </c>
      <c r="AI132" s="54">
        <v>1</v>
      </c>
    </row>
    <row r="133" spans="1:35" ht="15.75" x14ac:dyDescent="0.25">
      <c r="A133" s="10"/>
      <c r="B133" s="10"/>
      <c r="C133" s="11" t="s">
        <v>116</v>
      </c>
      <c r="D133" s="10"/>
      <c r="E133" s="10"/>
      <c r="F133" s="10" t="s">
        <v>117</v>
      </c>
      <c r="G133" s="54" t="s">
        <v>357</v>
      </c>
      <c r="H133" s="54" t="s">
        <v>357</v>
      </c>
      <c r="I133" s="54">
        <v>1</v>
      </c>
      <c r="J133" s="54">
        <v>1</v>
      </c>
      <c r="K133" s="54" t="s">
        <v>357</v>
      </c>
      <c r="L133" s="54" t="s">
        <v>357</v>
      </c>
      <c r="M133" s="54">
        <v>1</v>
      </c>
      <c r="N133" s="54">
        <v>0.79643543681267759</v>
      </c>
      <c r="O133" s="54">
        <v>1</v>
      </c>
      <c r="P133" s="54">
        <v>1</v>
      </c>
      <c r="Q133" s="54" t="s">
        <v>357</v>
      </c>
      <c r="R133" s="54" t="s">
        <v>357</v>
      </c>
      <c r="S133" s="54">
        <v>1</v>
      </c>
      <c r="T133" s="54">
        <v>0.94999883591888679</v>
      </c>
      <c r="U133" s="54">
        <v>0</v>
      </c>
      <c r="V133" s="54">
        <v>1</v>
      </c>
      <c r="W133" s="54" t="s">
        <v>357</v>
      </c>
      <c r="X133" s="54">
        <v>1</v>
      </c>
      <c r="Y133" s="54" t="s">
        <v>357</v>
      </c>
      <c r="Z133" s="54">
        <v>4.6007889359977801E-2</v>
      </c>
      <c r="AA133" s="54" t="s">
        <v>357</v>
      </c>
      <c r="AB133" s="54" t="s">
        <v>357</v>
      </c>
      <c r="AC133" s="54" t="s">
        <v>357</v>
      </c>
      <c r="AD133" s="54" t="s">
        <v>357</v>
      </c>
      <c r="AE133" s="54" t="s">
        <v>357</v>
      </c>
      <c r="AF133" s="54">
        <v>0</v>
      </c>
      <c r="AG133" s="54">
        <v>1</v>
      </c>
      <c r="AH133" s="54">
        <v>1</v>
      </c>
      <c r="AI133" s="54">
        <v>0.84975050363628613</v>
      </c>
    </row>
    <row r="134" spans="1:35" ht="15.75" x14ac:dyDescent="0.25">
      <c r="A134" s="10"/>
      <c r="B134" s="10"/>
      <c r="C134" s="11" t="s">
        <v>118</v>
      </c>
      <c r="D134" s="10"/>
      <c r="E134" s="10"/>
      <c r="F134" s="10" t="s">
        <v>119</v>
      </c>
      <c r="G134" s="54">
        <v>1</v>
      </c>
      <c r="H134" s="54">
        <v>0.9839236769976808</v>
      </c>
      <c r="I134" s="54" t="s">
        <v>357</v>
      </c>
      <c r="J134" s="54" t="s">
        <v>357</v>
      </c>
      <c r="K134" s="54" t="s">
        <v>357</v>
      </c>
      <c r="L134" s="54" t="s">
        <v>357</v>
      </c>
      <c r="M134" s="54">
        <v>0</v>
      </c>
      <c r="N134" s="54" t="s">
        <v>357</v>
      </c>
      <c r="O134" s="54" t="s">
        <v>357</v>
      </c>
      <c r="P134" s="54">
        <v>1</v>
      </c>
      <c r="Q134" s="54" t="s">
        <v>357</v>
      </c>
      <c r="R134" s="54" t="s">
        <v>357</v>
      </c>
      <c r="S134" s="54">
        <v>1</v>
      </c>
      <c r="T134" s="54">
        <v>0.94999922500779299</v>
      </c>
      <c r="U134" s="54">
        <v>0</v>
      </c>
      <c r="V134" s="54" t="s">
        <v>357</v>
      </c>
      <c r="W134" s="54" t="s">
        <v>357</v>
      </c>
      <c r="X134" s="54">
        <v>1</v>
      </c>
      <c r="Y134" s="54">
        <v>1</v>
      </c>
      <c r="Z134" s="54" t="s">
        <v>357</v>
      </c>
      <c r="AA134" s="54" t="s">
        <v>357</v>
      </c>
      <c r="AB134" s="54" t="s">
        <v>357</v>
      </c>
      <c r="AC134" s="54" t="s">
        <v>357</v>
      </c>
      <c r="AD134" s="54">
        <v>0</v>
      </c>
      <c r="AE134" s="54">
        <v>1</v>
      </c>
      <c r="AF134" s="54">
        <v>0</v>
      </c>
      <c r="AG134" s="54" t="s">
        <v>357</v>
      </c>
      <c r="AH134" s="54">
        <v>1</v>
      </c>
      <c r="AI134" s="54">
        <v>0.78698539124185307</v>
      </c>
    </row>
    <row r="135" spans="1:35" ht="15.75" x14ac:dyDescent="0.25">
      <c r="A135" s="10"/>
      <c r="B135" s="10"/>
      <c r="C135" s="11" t="s">
        <v>120</v>
      </c>
      <c r="D135" s="10"/>
      <c r="E135" s="10"/>
      <c r="F135" s="10" t="s">
        <v>121</v>
      </c>
      <c r="G135" s="54">
        <v>0.99089116414370149</v>
      </c>
      <c r="H135" s="54" t="s">
        <v>357</v>
      </c>
      <c r="I135" s="54">
        <v>0.5</v>
      </c>
      <c r="J135" s="54">
        <v>0</v>
      </c>
      <c r="K135" s="54">
        <v>1</v>
      </c>
      <c r="L135" s="54" t="s">
        <v>357</v>
      </c>
      <c r="M135" s="54">
        <v>1</v>
      </c>
      <c r="N135" s="54" t="s">
        <v>357</v>
      </c>
      <c r="O135" s="54">
        <v>0</v>
      </c>
      <c r="P135" s="54" t="s">
        <v>357</v>
      </c>
      <c r="Q135" s="54">
        <v>0</v>
      </c>
      <c r="R135" s="54" t="s">
        <v>357</v>
      </c>
      <c r="S135" s="54">
        <v>0</v>
      </c>
      <c r="T135" s="54">
        <v>0</v>
      </c>
      <c r="U135" s="54">
        <v>0</v>
      </c>
      <c r="V135" s="54">
        <v>1</v>
      </c>
      <c r="W135" s="54">
        <v>1</v>
      </c>
      <c r="X135" s="54">
        <v>1</v>
      </c>
      <c r="Y135" s="54">
        <v>0</v>
      </c>
      <c r="Z135" s="54">
        <v>0</v>
      </c>
      <c r="AA135" s="54">
        <v>0</v>
      </c>
      <c r="AB135" s="54" t="s">
        <v>357</v>
      </c>
      <c r="AC135" s="54">
        <v>0</v>
      </c>
      <c r="AD135" s="54">
        <v>0</v>
      </c>
      <c r="AE135" s="54">
        <v>0</v>
      </c>
      <c r="AF135" s="54" t="s">
        <v>357</v>
      </c>
      <c r="AG135" s="54">
        <v>1</v>
      </c>
      <c r="AH135" s="54">
        <v>0</v>
      </c>
      <c r="AI135" s="54">
        <v>0.51760269338042353</v>
      </c>
    </row>
    <row r="136" spans="1:35" ht="15.75" x14ac:dyDescent="0.25">
      <c r="A136" s="10"/>
      <c r="B136" s="10"/>
      <c r="C136" s="11" t="s">
        <v>122</v>
      </c>
      <c r="D136" s="10"/>
      <c r="E136" s="10"/>
      <c r="F136" s="10" t="s">
        <v>123</v>
      </c>
      <c r="G136" s="54">
        <v>1</v>
      </c>
      <c r="H136" s="54">
        <v>0</v>
      </c>
      <c r="I136" s="54">
        <v>1</v>
      </c>
      <c r="J136" s="54">
        <v>1</v>
      </c>
      <c r="K136" s="54">
        <v>1</v>
      </c>
      <c r="L136" s="54">
        <v>0.96560496938528106</v>
      </c>
      <c r="M136" s="54">
        <v>1</v>
      </c>
      <c r="N136" s="54" t="s">
        <v>357</v>
      </c>
      <c r="O136" s="54">
        <v>1</v>
      </c>
      <c r="P136" s="54" t="s">
        <v>357</v>
      </c>
      <c r="Q136" s="54" t="s">
        <v>357</v>
      </c>
      <c r="R136" s="54">
        <v>1</v>
      </c>
      <c r="S136" s="54">
        <v>1</v>
      </c>
      <c r="T136" s="54">
        <v>0.95000000072606328</v>
      </c>
      <c r="U136" s="54">
        <v>1</v>
      </c>
      <c r="V136" s="54" t="s">
        <v>357</v>
      </c>
      <c r="W136" s="54">
        <v>1</v>
      </c>
      <c r="X136" s="54" t="s">
        <v>357</v>
      </c>
      <c r="Y136" s="54">
        <v>1</v>
      </c>
      <c r="Z136" s="54">
        <v>1</v>
      </c>
      <c r="AA136" s="54">
        <v>1</v>
      </c>
      <c r="AB136" s="54" t="s">
        <v>357</v>
      </c>
      <c r="AC136" s="54">
        <v>1</v>
      </c>
      <c r="AD136" s="54">
        <v>1</v>
      </c>
      <c r="AE136" s="54">
        <v>0.94734258660947035</v>
      </c>
      <c r="AF136" s="54" t="s">
        <v>357</v>
      </c>
      <c r="AG136" s="54" t="s">
        <v>357</v>
      </c>
      <c r="AH136" s="54">
        <v>1</v>
      </c>
      <c r="AI136" s="54">
        <v>0.99101098514792241</v>
      </c>
    </row>
    <row r="137" spans="1:35" ht="15.75" x14ac:dyDescent="0.25">
      <c r="A137" s="10"/>
      <c r="B137" s="10"/>
      <c r="C137" s="11" t="s">
        <v>124</v>
      </c>
      <c r="D137" s="10"/>
      <c r="E137" s="10"/>
      <c r="F137" s="10" t="s">
        <v>125</v>
      </c>
      <c r="G137" s="54">
        <v>1</v>
      </c>
      <c r="H137" s="54" t="s">
        <v>357</v>
      </c>
      <c r="I137" s="54" t="s">
        <v>357</v>
      </c>
      <c r="J137" s="54">
        <v>1</v>
      </c>
      <c r="K137" s="54">
        <v>1</v>
      </c>
      <c r="L137" s="54">
        <v>1</v>
      </c>
      <c r="M137" s="54">
        <v>1</v>
      </c>
      <c r="N137" s="54" t="s">
        <v>357</v>
      </c>
      <c r="O137" s="54">
        <v>1</v>
      </c>
      <c r="P137" s="54" t="s">
        <v>357</v>
      </c>
      <c r="Q137" s="54" t="s">
        <v>357</v>
      </c>
      <c r="R137" s="54" t="s">
        <v>357</v>
      </c>
      <c r="S137" s="54">
        <v>1</v>
      </c>
      <c r="T137" s="54">
        <v>1</v>
      </c>
      <c r="U137" s="54">
        <v>1</v>
      </c>
      <c r="V137" s="54">
        <v>1</v>
      </c>
      <c r="W137" s="54" t="s">
        <v>357</v>
      </c>
      <c r="X137" s="54">
        <v>1</v>
      </c>
      <c r="Y137" s="54">
        <v>1</v>
      </c>
      <c r="Z137" s="54">
        <v>1</v>
      </c>
      <c r="AA137" s="54">
        <v>1</v>
      </c>
      <c r="AB137" s="54" t="s">
        <v>357</v>
      </c>
      <c r="AC137" s="54">
        <v>1</v>
      </c>
      <c r="AD137" s="54" t="s">
        <v>357</v>
      </c>
      <c r="AE137" s="54">
        <v>1</v>
      </c>
      <c r="AF137" s="54">
        <v>1</v>
      </c>
      <c r="AG137" s="54" t="s">
        <v>357</v>
      </c>
      <c r="AH137" s="54" t="s">
        <v>357</v>
      </c>
      <c r="AI137" s="54">
        <v>1</v>
      </c>
    </row>
    <row r="138" spans="1:35" ht="15.75" x14ac:dyDescent="0.25">
      <c r="A138" s="10"/>
      <c r="B138" s="10" t="s">
        <v>126</v>
      </c>
      <c r="C138" s="11"/>
      <c r="D138" s="10"/>
      <c r="E138" s="10" t="s">
        <v>127</v>
      </c>
      <c r="F138" s="10"/>
      <c r="G138" s="54" t="s">
        <v>357</v>
      </c>
      <c r="H138" s="54" t="s">
        <v>357</v>
      </c>
      <c r="I138" s="54" t="s">
        <v>357</v>
      </c>
      <c r="J138" s="54" t="s">
        <v>357</v>
      </c>
      <c r="K138" s="54" t="s">
        <v>357</v>
      </c>
      <c r="L138" s="54" t="s">
        <v>357</v>
      </c>
      <c r="M138" s="54" t="s">
        <v>357</v>
      </c>
      <c r="N138" s="54" t="s">
        <v>357</v>
      </c>
      <c r="O138" s="54" t="s">
        <v>357</v>
      </c>
      <c r="P138" s="54" t="s">
        <v>357</v>
      </c>
      <c r="Q138" s="54" t="s">
        <v>357</v>
      </c>
      <c r="R138" s="54" t="s">
        <v>357</v>
      </c>
      <c r="S138" s="54" t="s">
        <v>357</v>
      </c>
      <c r="T138" s="54" t="s">
        <v>357</v>
      </c>
      <c r="U138" s="54" t="s">
        <v>357</v>
      </c>
      <c r="V138" s="54" t="s">
        <v>357</v>
      </c>
      <c r="W138" s="54" t="s">
        <v>357</v>
      </c>
      <c r="X138" s="54" t="s">
        <v>357</v>
      </c>
      <c r="Y138" s="54" t="s">
        <v>357</v>
      </c>
      <c r="Z138" s="54" t="s">
        <v>357</v>
      </c>
      <c r="AA138" s="54" t="s">
        <v>357</v>
      </c>
      <c r="AB138" s="54" t="s">
        <v>357</v>
      </c>
      <c r="AC138" s="54" t="s">
        <v>357</v>
      </c>
      <c r="AD138" s="54" t="s">
        <v>357</v>
      </c>
      <c r="AE138" s="54" t="s">
        <v>357</v>
      </c>
      <c r="AF138" s="54" t="s">
        <v>357</v>
      </c>
      <c r="AG138" s="54" t="s">
        <v>357</v>
      </c>
      <c r="AH138" s="54" t="s">
        <v>357</v>
      </c>
      <c r="AI138" s="54" t="s">
        <v>357</v>
      </c>
    </row>
    <row r="139" spans="1:35" ht="15.75" x14ac:dyDescent="0.25">
      <c r="A139" s="10"/>
      <c r="B139" s="10" t="s">
        <v>128</v>
      </c>
      <c r="C139" s="11"/>
      <c r="D139" s="10"/>
      <c r="E139" s="10" t="s">
        <v>127</v>
      </c>
      <c r="F139" s="10"/>
      <c r="G139" s="54" t="s">
        <v>357</v>
      </c>
      <c r="H139" s="54" t="s">
        <v>357</v>
      </c>
      <c r="I139" s="54" t="s">
        <v>357</v>
      </c>
      <c r="J139" s="54" t="s">
        <v>357</v>
      </c>
      <c r="K139" s="54" t="s">
        <v>357</v>
      </c>
      <c r="L139" s="54" t="s">
        <v>357</v>
      </c>
      <c r="M139" s="54" t="s">
        <v>357</v>
      </c>
      <c r="N139" s="54" t="s">
        <v>357</v>
      </c>
      <c r="O139" s="54" t="s">
        <v>357</v>
      </c>
      <c r="P139" s="54" t="s">
        <v>357</v>
      </c>
      <c r="Q139" s="54" t="s">
        <v>357</v>
      </c>
      <c r="R139" s="54" t="s">
        <v>357</v>
      </c>
      <c r="S139" s="54" t="s">
        <v>357</v>
      </c>
      <c r="T139" s="54" t="s">
        <v>357</v>
      </c>
      <c r="U139" s="54" t="s">
        <v>357</v>
      </c>
      <c r="V139" s="54" t="s">
        <v>357</v>
      </c>
      <c r="W139" s="54" t="s">
        <v>357</v>
      </c>
      <c r="X139" s="54" t="s">
        <v>357</v>
      </c>
      <c r="Y139" s="54" t="s">
        <v>357</v>
      </c>
      <c r="Z139" s="54" t="s">
        <v>357</v>
      </c>
      <c r="AA139" s="54" t="s">
        <v>357</v>
      </c>
      <c r="AB139" s="54" t="s">
        <v>357</v>
      </c>
      <c r="AC139" s="54" t="s">
        <v>357</v>
      </c>
      <c r="AD139" s="54" t="s">
        <v>357</v>
      </c>
      <c r="AE139" s="54" t="s">
        <v>357</v>
      </c>
      <c r="AF139" s="54" t="s">
        <v>357</v>
      </c>
      <c r="AG139" s="54" t="s">
        <v>357</v>
      </c>
      <c r="AH139" s="54" t="s">
        <v>357</v>
      </c>
      <c r="AI139" s="54" t="s">
        <v>357</v>
      </c>
    </row>
    <row r="140" spans="1:35" ht="15.75" x14ac:dyDescent="0.25">
      <c r="A140" s="10"/>
      <c r="B140" s="10" t="s">
        <v>129</v>
      </c>
      <c r="C140" s="11"/>
      <c r="D140" s="10"/>
      <c r="E140" s="10" t="s">
        <v>130</v>
      </c>
      <c r="F140" s="10"/>
      <c r="G140" s="54" t="s">
        <v>357</v>
      </c>
      <c r="H140" s="54">
        <v>0.7721804462830153</v>
      </c>
      <c r="I140" s="54" t="s">
        <v>357</v>
      </c>
      <c r="J140" s="54" t="s">
        <v>357</v>
      </c>
      <c r="K140" s="54" t="s">
        <v>357</v>
      </c>
      <c r="L140" s="54" t="s">
        <v>357</v>
      </c>
      <c r="M140" s="54" t="s">
        <v>357</v>
      </c>
      <c r="N140" s="54" t="s">
        <v>357</v>
      </c>
      <c r="O140" s="54" t="s">
        <v>357</v>
      </c>
      <c r="P140" s="54">
        <v>0</v>
      </c>
      <c r="Q140" s="54" t="s">
        <v>357</v>
      </c>
      <c r="R140" s="54" t="s">
        <v>357</v>
      </c>
      <c r="S140" s="54" t="s">
        <v>357</v>
      </c>
      <c r="T140" s="54" t="s">
        <v>357</v>
      </c>
      <c r="U140" s="54">
        <v>0</v>
      </c>
      <c r="V140" s="54" t="s">
        <v>357</v>
      </c>
      <c r="W140" s="54" t="s">
        <v>357</v>
      </c>
      <c r="X140" s="54" t="s">
        <v>357</v>
      </c>
      <c r="Y140" s="54" t="s">
        <v>357</v>
      </c>
      <c r="Z140" s="54">
        <v>1</v>
      </c>
      <c r="AA140" s="54">
        <v>0</v>
      </c>
      <c r="AB140" s="54" t="s">
        <v>357</v>
      </c>
      <c r="AC140" s="54">
        <v>0</v>
      </c>
      <c r="AD140" s="54">
        <v>1</v>
      </c>
      <c r="AE140" s="54">
        <v>0</v>
      </c>
      <c r="AF140" s="54" t="s">
        <v>357</v>
      </c>
      <c r="AG140" s="54" t="s">
        <v>357</v>
      </c>
      <c r="AH140" s="54">
        <v>0.92844798889731839</v>
      </c>
      <c r="AI140" s="54">
        <v>0.75704042307245178</v>
      </c>
    </row>
    <row r="141" spans="1:35" ht="15.75" x14ac:dyDescent="0.25">
      <c r="A141" s="10"/>
      <c r="B141" s="10"/>
      <c r="C141" s="11" t="s">
        <v>131</v>
      </c>
      <c r="D141" s="10"/>
      <c r="E141" s="10"/>
      <c r="F141" s="10" t="s">
        <v>132</v>
      </c>
      <c r="G141" s="54" t="s">
        <v>357</v>
      </c>
      <c r="H141" s="54" t="s">
        <v>357</v>
      </c>
      <c r="I141" s="54" t="s">
        <v>357</v>
      </c>
      <c r="J141" s="54" t="s">
        <v>357</v>
      </c>
      <c r="K141" s="54" t="s">
        <v>357</v>
      </c>
      <c r="L141" s="54" t="s">
        <v>357</v>
      </c>
      <c r="M141" s="54" t="s">
        <v>357</v>
      </c>
      <c r="N141" s="54" t="s">
        <v>357</v>
      </c>
      <c r="O141" s="54" t="s">
        <v>357</v>
      </c>
      <c r="P141" s="54">
        <v>0</v>
      </c>
      <c r="Q141" s="54" t="s">
        <v>357</v>
      </c>
      <c r="R141" s="54" t="s">
        <v>357</v>
      </c>
      <c r="S141" s="54" t="s">
        <v>357</v>
      </c>
      <c r="T141" s="54" t="s">
        <v>357</v>
      </c>
      <c r="U141" s="54" t="s">
        <v>357</v>
      </c>
      <c r="V141" s="54" t="s">
        <v>357</v>
      </c>
      <c r="W141" s="54" t="s">
        <v>357</v>
      </c>
      <c r="X141" s="54" t="s">
        <v>357</v>
      </c>
      <c r="Y141" s="54" t="s">
        <v>357</v>
      </c>
      <c r="Z141" s="54">
        <v>1</v>
      </c>
      <c r="AA141" s="54">
        <v>0</v>
      </c>
      <c r="AB141" s="54" t="s">
        <v>357</v>
      </c>
      <c r="AC141" s="54">
        <v>0</v>
      </c>
      <c r="AD141" s="54" t="s">
        <v>357</v>
      </c>
      <c r="AE141" s="54" t="s">
        <v>357</v>
      </c>
      <c r="AF141" s="54" t="s">
        <v>357</v>
      </c>
      <c r="AG141" s="54" t="s">
        <v>357</v>
      </c>
      <c r="AH141" s="54">
        <v>0</v>
      </c>
      <c r="AI141" s="54">
        <v>0.20713744551474422</v>
      </c>
    </row>
    <row r="142" spans="1:35" ht="15.75" x14ac:dyDescent="0.25">
      <c r="A142" s="10"/>
      <c r="B142" s="10"/>
      <c r="C142" s="11" t="s">
        <v>133</v>
      </c>
      <c r="D142" s="10"/>
      <c r="E142" s="10"/>
      <c r="F142" s="10" t="s">
        <v>134</v>
      </c>
      <c r="G142" s="54" t="s">
        <v>357</v>
      </c>
      <c r="H142" s="54" t="s">
        <v>357</v>
      </c>
      <c r="I142" s="54" t="s">
        <v>357</v>
      </c>
      <c r="J142" s="54" t="s">
        <v>357</v>
      </c>
      <c r="K142" s="54" t="s">
        <v>357</v>
      </c>
      <c r="L142" s="54" t="s">
        <v>357</v>
      </c>
      <c r="M142" s="54" t="s">
        <v>357</v>
      </c>
      <c r="N142" s="54" t="s">
        <v>357</v>
      </c>
      <c r="O142" s="54" t="s">
        <v>357</v>
      </c>
      <c r="P142" s="54" t="s">
        <v>357</v>
      </c>
      <c r="Q142" s="54" t="s">
        <v>357</v>
      </c>
      <c r="R142" s="54" t="s">
        <v>357</v>
      </c>
      <c r="S142" s="54" t="s">
        <v>357</v>
      </c>
      <c r="T142" s="54" t="s">
        <v>357</v>
      </c>
      <c r="U142" s="54" t="s">
        <v>357</v>
      </c>
      <c r="V142" s="54" t="s">
        <v>357</v>
      </c>
      <c r="W142" s="54" t="s">
        <v>357</v>
      </c>
      <c r="X142" s="54" t="s">
        <v>357</v>
      </c>
      <c r="Y142" s="54" t="s">
        <v>357</v>
      </c>
      <c r="Z142" s="54" t="s">
        <v>357</v>
      </c>
      <c r="AA142" s="54" t="s">
        <v>357</v>
      </c>
      <c r="AB142" s="54" t="s">
        <v>357</v>
      </c>
      <c r="AC142" s="54" t="s">
        <v>357</v>
      </c>
      <c r="AD142" s="54" t="s">
        <v>357</v>
      </c>
      <c r="AE142" s="54">
        <v>0</v>
      </c>
      <c r="AF142" s="54" t="s">
        <v>357</v>
      </c>
      <c r="AG142" s="54" t="s">
        <v>357</v>
      </c>
      <c r="AH142" s="54" t="s">
        <v>357</v>
      </c>
      <c r="AI142" s="54">
        <v>0</v>
      </c>
    </row>
    <row r="143" spans="1:35" ht="15.75" x14ac:dyDescent="0.25">
      <c r="A143" s="10"/>
      <c r="B143" s="10"/>
      <c r="C143" s="11" t="s">
        <v>135</v>
      </c>
      <c r="D143" s="10"/>
      <c r="E143" s="10"/>
      <c r="F143" s="10" t="s">
        <v>136</v>
      </c>
      <c r="G143" s="54" t="s">
        <v>357</v>
      </c>
      <c r="H143" s="54">
        <v>0.7721804462830153</v>
      </c>
      <c r="I143" s="54" t="s">
        <v>357</v>
      </c>
      <c r="J143" s="54" t="s">
        <v>357</v>
      </c>
      <c r="K143" s="54" t="s">
        <v>357</v>
      </c>
      <c r="L143" s="54" t="s">
        <v>357</v>
      </c>
      <c r="M143" s="54" t="s">
        <v>357</v>
      </c>
      <c r="N143" s="54" t="s">
        <v>357</v>
      </c>
      <c r="O143" s="54" t="s">
        <v>357</v>
      </c>
      <c r="P143" s="54" t="s">
        <v>357</v>
      </c>
      <c r="Q143" s="54" t="s">
        <v>357</v>
      </c>
      <c r="R143" s="54" t="s">
        <v>357</v>
      </c>
      <c r="S143" s="54" t="s">
        <v>357</v>
      </c>
      <c r="T143" s="54" t="s">
        <v>357</v>
      </c>
      <c r="U143" s="54">
        <v>0</v>
      </c>
      <c r="V143" s="54" t="s">
        <v>357</v>
      </c>
      <c r="W143" s="54" t="s">
        <v>357</v>
      </c>
      <c r="X143" s="54" t="s">
        <v>357</v>
      </c>
      <c r="Y143" s="54" t="s">
        <v>357</v>
      </c>
      <c r="Z143" s="54" t="s">
        <v>357</v>
      </c>
      <c r="AA143" s="54" t="s">
        <v>357</v>
      </c>
      <c r="AB143" s="54" t="s">
        <v>357</v>
      </c>
      <c r="AC143" s="54" t="s">
        <v>357</v>
      </c>
      <c r="AD143" s="54">
        <v>1</v>
      </c>
      <c r="AE143" s="54" t="s">
        <v>357</v>
      </c>
      <c r="AF143" s="54" t="s">
        <v>357</v>
      </c>
      <c r="AG143" s="54" t="s">
        <v>357</v>
      </c>
      <c r="AH143" s="54">
        <v>1</v>
      </c>
      <c r="AI143" s="54">
        <v>0.95135251145374056</v>
      </c>
    </row>
    <row r="144" spans="1:35" ht="15.75" x14ac:dyDescent="0.25">
      <c r="A144" s="10"/>
      <c r="B144" s="10" t="s">
        <v>137</v>
      </c>
      <c r="C144" s="11"/>
      <c r="D144" s="10"/>
      <c r="E144" s="10" t="s">
        <v>138</v>
      </c>
      <c r="F144" s="10"/>
      <c r="G144" s="54">
        <v>1</v>
      </c>
      <c r="H144" s="54">
        <v>0.24542010319707352</v>
      </c>
      <c r="I144" s="54">
        <v>0.83056694097911909</v>
      </c>
      <c r="J144" s="54">
        <v>0.85138413383352218</v>
      </c>
      <c r="K144" s="54">
        <v>0.32570532786488449</v>
      </c>
      <c r="L144" s="54">
        <v>0.84657997474796898</v>
      </c>
      <c r="M144" s="54">
        <v>1</v>
      </c>
      <c r="N144" s="54">
        <v>0.43824577069251247</v>
      </c>
      <c r="O144" s="54">
        <v>1</v>
      </c>
      <c r="P144" s="54">
        <v>0</v>
      </c>
      <c r="Q144" s="54">
        <v>0</v>
      </c>
      <c r="R144" s="54">
        <v>1</v>
      </c>
      <c r="S144" s="54">
        <v>0.6354610092491787</v>
      </c>
      <c r="T144" s="54">
        <v>0.49973044901038804</v>
      </c>
      <c r="U144" s="54">
        <v>0</v>
      </c>
      <c r="V144" s="54">
        <v>0.97309846918905962</v>
      </c>
      <c r="W144" s="54">
        <v>1</v>
      </c>
      <c r="X144" s="54">
        <v>1</v>
      </c>
      <c r="Y144" s="54">
        <v>0.96898293326140394</v>
      </c>
      <c r="Z144" s="54">
        <v>0.7162496907839947</v>
      </c>
      <c r="AA144" s="54">
        <v>0.57895349809585361</v>
      </c>
      <c r="AB144" s="54">
        <v>0.68323566918970324</v>
      </c>
      <c r="AC144" s="54">
        <v>0.11491321190542512</v>
      </c>
      <c r="AD144" s="54">
        <v>0.62728435454956299</v>
      </c>
      <c r="AE144" s="54">
        <v>0.50787094640483932</v>
      </c>
      <c r="AF144" s="54">
        <v>0.39776062738535495</v>
      </c>
      <c r="AG144" s="54">
        <v>0.49899846831914507</v>
      </c>
      <c r="AH144" s="54">
        <v>0.44880656689096582</v>
      </c>
      <c r="AI144" s="54">
        <v>0.52041016787735728</v>
      </c>
    </row>
    <row r="145" spans="1:35" ht="15.75" x14ac:dyDescent="0.25">
      <c r="A145" s="10"/>
      <c r="B145" s="10"/>
      <c r="C145" s="11" t="s">
        <v>139</v>
      </c>
      <c r="D145" s="10"/>
      <c r="E145" s="10"/>
      <c r="F145" s="10" t="s">
        <v>140</v>
      </c>
      <c r="G145" s="54" t="s">
        <v>357</v>
      </c>
      <c r="H145" s="54">
        <v>0.73108719308767134</v>
      </c>
      <c r="I145" s="54" t="s">
        <v>357</v>
      </c>
      <c r="J145" s="54">
        <v>1</v>
      </c>
      <c r="K145" s="54">
        <v>0</v>
      </c>
      <c r="L145" s="54" t="s">
        <v>357</v>
      </c>
      <c r="M145" s="54" t="s">
        <v>357</v>
      </c>
      <c r="N145" s="54">
        <v>1</v>
      </c>
      <c r="O145" s="54" t="s">
        <v>357</v>
      </c>
      <c r="P145" s="54" t="s">
        <v>357</v>
      </c>
      <c r="Q145" s="54" t="s">
        <v>357</v>
      </c>
      <c r="R145" s="54" t="s">
        <v>357</v>
      </c>
      <c r="S145" s="54" t="s">
        <v>357</v>
      </c>
      <c r="T145" s="54" t="s">
        <v>357</v>
      </c>
      <c r="U145" s="54" t="s">
        <v>357</v>
      </c>
      <c r="V145" s="54" t="s">
        <v>357</v>
      </c>
      <c r="W145" s="54" t="s">
        <v>357</v>
      </c>
      <c r="X145" s="54" t="s">
        <v>357</v>
      </c>
      <c r="Y145" s="54">
        <v>1</v>
      </c>
      <c r="Z145" s="54">
        <v>1</v>
      </c>
      <c r="AA145" s="54" t="s">
        <v>357</v>
      </c>
      <c r="AB145" s="54" t="s">
        <v>357</v>
      </c>
      <c r="AC145" s="54" t="s">
        <v>357</v>
      </c>
      <c r="AD145" s="54" t="s">
        <v>357</v>
      </c>
      <c r="AE145" s="54" t="s">
        <v>357</v>
      </c>
      <c r="AF145" s="54" t="s">
        <v>357</v>
      </c>
      <c r="AG145" s="54">
        <v>1</v>
      </c>
      <c r="AH145" s="54">
        <v>0</v>
      </c>
      <c r="AI145" s="54">
        <v>0.67420325087786581</v>
      </c>
    </row>
    <row r="146" spans="1:35" ht="15.75" x14ac:dyDescent="0.25">
      <c r="A146" s="10"/>
      <c r="B146" s="10"/>
      <c r="C146" s="11" t="s">
        <v>141</v>
      </c>
      <c r="D146" s="10"/>
      <c r="E146" s="10"/>
      <c r="F146" s="10" t="s">
        <v>142</v>
      </c>
      <c r="G146" s="54">
        <v>1</v>
      </c>
      <c r="H146" s="54">
        <v>0.11215551494222108</v>
      </c>
      <c r="I146" s="54">
        <v>0.9977621896055342</v>
      </c>
      <c r="J146" s="54">
        <v>0.80000145418234958</v>
      </c>
      <c r="K146" s="54">
        <v>0</v>
      </c>
      <c r="L146" s="54">
        <v>0.79201696042166292</v>
      </c>
      <c r="M146" s="54">
        <v>1</v>
      </c>
      <c r="N146" s="54">
        <v>0</v>
      </c>
      <c r="O146" s="54">
        <v>1</v>
      </c>
      <c r="P146" s="54">
        <v>0</v>
      </c>
      <c r="Q146" s="54" t="s">
        <v>357</v>
      </c>
      <c r="R146" s="54">
        <v>1</v>
      </c>
      <c r="S146" s="54">
        <v>0.24071859640141896</v>
      </c>
      <c r="T146" s="54">
        <v>0.19005133295894677</v>
      </c>
      <c r="U146" s="54">
        <v>0</v>
      </c>
      <c r="V146" s="54">
        <v>0.95926982005545591</v>
      </c>
      <c r="W146" s="54">
        <v>1</v>
      </c>
      <c r="X146" s="54">
        <v>1</v>
      </c>
      <c r="Y146" s="54">
        <v>0.95000000000000007</v>
      </c>
      <c r="Z146" s="54">
        <v>0.49044258522495621</v>
      </c>
      <c r="AA146" s="54">
        <v>0.23914778594074027</v>
      </c>
      <c r="AB146" s="54">
        <v>0.49999999036731008</v>
      </c>
      <c r="AC146" s="54">
        <v>0.11491321190542512</v>
      </c>
      <c r="AD146" s="54">
        <v>0.12692662104095156</v>
      </c>
      <c r="AE146" s="54">
        <v>0.36470720939129725</v>
      </c>
      <c r="AF146" s="54">
        <v>0</v>
      </c>
      <c r="AG146" s="54">
        <v>0</v>
      </c>
      <c r="AH146" s="54">
        <v>0.52050919758884973</v>
      </c>
      <c r="AI146" s="54">
        <v>0.41011290703433728</v>
      </c>
    </row>
    <row r="147" spans="1:35" ht="15.75" x14ac:dyDescent="0.25">
      <c r="A147" s="10"/>
      <c r="B147" s="10"/>
      <c r="C147" s="11" t="s">
        <v>143</v>
      </c>
      <c r="D147" s="10"/>
      <c r="E147" s="10"/>
      <c r="F147" s="10" t="s">
        <v>144</v>
      </c>
      <c r="G147" s="54">
        <v>1</v>
      </c>
      <c r="H147" s="54">
        <v>0.53537967195556124</v>
      </c>
      <c r="I147" s="54">
        <v>0.50507351371840148</v>
      </c>
      <c r="J147" s="54" t="s">
        <v>357</v>
      </c>
      <c r="K147" s="54">
        <v>1</v>
      </c>
      <c r="L147" s="54">
        <v>1</v>
      </c>
      <c r="M147" s="54">
        <v>1</v>
      </c>
      <c r="N147" s="54" t="s">
        <v>357</v>
      </c>
      <c r="O147" s="54" t="s">
        <v>357</v>
      </c>
      <c r="P147" s="54">
        <v>0</v>
      </c>
      <c r="Q147" s="54">
        <v>0</v>
      </c>
      <c r="R147" s="54">
        <v>1</v>
      </c>
      <c r="S147" s="54">
        <v>1</v>
      </c>
      <c r="T147" s="54">
        <v>1</v>
      </c>
      <c r="U147" s="54" t="s">
        <v>357</v>
      </c>
      <c r="V147" s="54">
        <v>1</v>
      </c>
      <c r="W147" s="54">
        <v>1</v>
      </c>
      <c r="X147" s="54">
        <v>1</v>
      </c>
      <c r="Y147" s="54">
        <v>1</v>
      </c>
      <c r="Z147" s="54">
        <v>1</v>
      </c>
      <c r="AA147" s="54">
        <v>1</v>
      </c>
      <c r="AB147" s="54">
        <v>1</v>
      </c>
      <c r="AC147" s="54" t="s">
        <v>357</v>
      </c>
      <c r="AD147" s="54">
        <v>1</v>
      </c>
      <c r="AE147" s="54">
        <v>1</v>
      </c>
      <c r="AF147" s="54">
        <v>1</v>
      </c>
      <c r="AG147" s="54">
        <v>1</v>
      </c>
      <c r="AH147" s="54">
        <v>0</v>
      </c>
      <c r="AI147" s="54">
        <v>0.84328684533866338</v>
      </c>
    </row>
    <row r="148" spans="1:35" ht="15.75" x14ac:dyDescent="0.25">
      <c r="A148" s="10"/>
      <c r="B148" s="10" t="s">
        <v>145</v>
      </c>
      <c r="C148" s="11"/>
      <c r="D148" s="10"/>
      <c r="E148" s="10" t="s">
        <v>127</v>
      </c>
      <c r="F148" s="10"/>
      <c r="G148" s="54" t="s">
        <v>357</v>
      </c>
      <c r="H148" s="54" t="s">
        <v>357</v>
      </c>
      <c r="I148" s="54" t="s">
        <v>357</v>
      </c>
      <c r="J148" s="54" t="s">
        <v>357</v>
      </c>
      <c r="K148" s="54" t="s">
        <v>357</v>
      </c>
      <c r="L148" s="54" t="s">
        <v>357</v>
      </c>
      <c r="M148" s="54" t="s">
        <v>357</v>
      </c>
      <c r="N148" s="54" t="s">
        <v>357</v>
      </c>
      <c r="O148" s="54" t="s">
        <v>357</v>
      </c>
      <c r="P148" s="54" t="s">
        <v>357</v>
      </c>
      <c r="Q148" s="54" t="s">
        <v>357</v>
      </c>
      <c r="R148" s="54" t="s">
        <v>357</v>
      </c>
      <c r="S148" s="54" t="s">
        <v>357</v>
      </c>
      <c r="T148" s="54" t="s">
        <v>357</v>
      </c>
      <c r="U148" s="54" t="s">
        <v>357</v>
      </c>
      <c r="V148" s="54" t="s">
        <v>357</v>
      </c>
      <c r="W148" s="54" t="s">
        <v>357</v>
      </c>
      <c r="X148" s="54" t="s">
        <v>357</v>
      </c>
      <c r="Y148" s="54" t="s">
        <v>357</v>
      </c>
      <c r="Z148" s="54" t="s">
        <v>357</v>
      </c>
      <c r="AA148" s="54" t="s">
        <v>357</v>
      </c>
      <c r="AB148" s="54" t="s">
        <v>357</v>
      </c>
      <c r="AC148" s="54" t="s">
        <v>357</v>
      </c>
      <c r="AD148" s="54" t="s">
        <v>357</v>
      </c>
      <c r="AE148" s="54" t="s">
        <v>357</v>
      </c>
      <c r="AF148" s="54" t="s">
        <v>357</v>
      </c>
      <c r="AG148" s="54" t="s">
        <v>357</v>
      </c>
      <c r="AH148" s="54" t="s">
        <v>357</v>
      </c>
      <c r="AI148" s="54" t="s">
        <v>357</v>
      </c>
    </row>
    <row r="149" spans="1:35" ht="15.75" x14ac:dyDescent="0.25">
      <c r="A149" s="10"/>
      <c r="B149" s="10" t="s">
        <v>146</v>
      </c>
      <c r="C149" s="11"/>
      <c r="D149" s="10"/>
      <c r="E149" s="10" t="s">
        <v>127</v>
      </c>
      <c r="F149" s="10"/>
      <c r="G149" s="54" t="s">
        <v>357</v>
      </c>
      <c r="H149" s="54" t="s">
        <v>357</v>
      </c>
      <c r="I149" s="54" t="s">
        <v>357</v>
      </c>
      <c r="J149" s="54" t="s">
        <v>357</v>
      </c>
      <c r="K149" s="54" t="s">
        <v>357</v>
      </c>
      <c r="L149" s="54" t="s">
        <v>357</v>
      </c>
      <c r="M149" s="54" t="s">
        <v>357</v>
      </c>
      <c r="N149" s="54" t="s">
        <v>357</v>
      </c>
      <c r="O149" s="54" t="s">
        <v>357</v>
      </c>
      <c r="P149" s="54" t="s">
        <v>357</v>
      </c>
      <c r="Q149" s="54" t="s">
        <v>357</v>
      </c>
      <c r="R149" s="54" t="s">
        <v>357</v>
      </c>
      <c r="S149" s="54" t="s">
        <v>357</v>
      </c>
      <c r="T149" s="54" t="s">
        <v>357</v>
      </c>
      <c r="U149" s="54" t="s">
        <v>357</v>
      </c>
      <c r="V149" s="54" t="s">
        <v>357</v>
      </c>
      <c r="W149" s="54" t="s">
        <v>357</v>
      </c>
      <c r="X149" s="54" t="s">
        <v>357</v>
      </c>
      <c r="Y149" s="54" t="s">
        <v>357</v>
      </c>
      <c r="Z149" s="54" t="s">
        <v>357</v>
      </c>
      <c r="AA149" s="54" t="s">
        <v>357</v>
      </c>
      <c r="AB149" s="54" t="s">
        <v>357</v>
      </c>
      <c r="AC149" s="54" t="s">
        <v>357</v>
      </c>
      <c r="AD149" s="54" t="s">
        <v>357</v>
      </c>
      <c r="AE149" s="54" t="s">
        <v>357</v>
      </c>
      <c r="AF149" s="54" t="s">
        <v>357</v>
      </c>
      <c r="AG149" s="54" t="s">
        <v>357</v>
      </c>
      <c r="AH149" s="54" t="s">
        <v>357</v>
      </c>
      <c r="AI149" s="54" t="s">
        <v>357</v>
      </c>
    </row>
    <row r="150" spans="1:35" ht="15.75" x14ac:dyDescent="0.25">
      <c r="A150" s="5" t="s">
        <v>147</v>
      </c>
      <c r="B150" s="5"/>
      <c r="C150" s="24"/>
      <c r="D150" s="5"/>
      <c r="E150" s="5"/>
      <c r="F150" s="5"/>
      <c r="G150" s="54">
        <v>0.40615028526066288</v>
      </c>
      <c r="H150" s="54">
        <v>0.57214188290601209</v>
      </c>
      <c r="I150" s="54">
        <v>0.68444564763363269</v>
      </c>
      <c r="J150" s="54">
        <v>0.61343907904906536</v>
      </c>
      <c r="K150" s="54">
        <v>0.46780545333149159</v>
      </c>
      <c r="L150" s="54">
        <v>0.47102682559431508</v>
      </c>
      <c r="M150" s="54">
        <v>0.7435881089314218</v>
      </c>
      <c r="N150" s="54">
        <v>0.5915897751256175</v>
      </c>
      <c r="O150" s="54">
        <v>0.58762284212121174</v>
      </c>
      <c r="P150" s="54">
        <v>0.52811364250683657</v>
      </c>
      <c r="Q150" s="54">
        <v>0.45517411939233593</v>
      </c>
      <c r="R150" s="54">
        <v>0.53168261824057439</v>
      </c>
      <c r="S150" s="54">
        <v>0.58547223177689478</v>
      </c>
      <c r="T150" s="54">
        <v>0.60385131611591414</v>
      </c>
      <c r="U150" s="54">
        <v>0.58641385913270172</v>
      </c>
      <c r="V150" s="54">
        <v>0.71483421987044604</v>
      </c>
      <c r="W150" s="54">
        <v>0.60654830379104052</v>
      </c>
      <c r="X150" s="54">
        <v>0.52031400121145011</v>
      </c>
      <c r="Y150" s="54">
        <v>0.67006313400913509</v>
      </c>
      <c r="Z150" s="54">
        <v>0.60805769539053933</v>
      </c>
      <c r="AA150" s="54">
        <v>0.58657883760033491</v>
      </c>
      <c r="AB150" s="54">
        <v>0.56741594470296031</v>
      </c>
      <c r="AC150" s="54">
        <v>0.19682114975168125</v>
      </c>
      <c r="AD150" s="54">
        <v>0.67921381632236122</v>
      </c>
      <c r="AE150" s="54">
        <v>0.4916957520769632</v>
      </c>
      <c r="AF150" s="54">
        <v>0.44054802349696992</v>
      </c>
      <c r="AG150" s="54">
        <v>0.75497495739256681</v>
      </c>
      <c r="AH150" s="54">
        <v>0.54353215279521516</v>
      </c>
      <c r="AI150" s="54">
        <v>0.55748878459704576</v>
      </c>
    </row>
  </sheetData>
  <sheetProtection algorithmName="SHA-512" hashValue="sxu/6WPFWaKG3xgwxYULCIk6usnHBdqYiqXKd4xM/Qa3Jsp6omrRSjOvku3hPHbbdJjTC/5ry0UoyEdlZhSv0w==" saltValue="VbJcJ3Kp8ut2WxHjfEdoFA==" spinCount="100000" sheet="1" objects="1" scenarios="1"/>
  <conditionalFormatting sqref="G82:AH149">
    <cfRule type="colorScale" priority="11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10:AH10">
    <cfRule type="cellIs" priority="111" stopIfTrue="1" operator="equal">
      <formula>" "</formula>
    </cfRule>
    <cfRule type="cellIs" dxfId="3860" priority="112" operator="notEqual">
      <formula>$AI$10</formula>
    </cfRule>
  </conditionalFormatting>
  <conditionalFormatting sqref="G11:AH11">
    <cfRule type="cellIs" priority="107" stopIfTrue="1" operator="equal">
      <formula>" "</formula>
    </cfRule>
    <cfRule type="cellIs" dxfId="3859" priority="108" operator="notEqual">
      <formula>$AI$11</formula>
    </cfRule>
  </conditionalFormatting>
  <conditionalFormatting sqref="G12:AH12">
    <cfRule type="cellIs" priority="105" stopIfTrue="1" operator="equal">
      <formula>" "</formula>
    </cfRule>
    <cfRule type="cellIs" dxfId="3858" priority="106" operator="notEqual">
      <formula>$AI$12</formula>
    </cfRule>
  </conditionalFormatting>
  <conditionalFormatting sqref="G13:AH13">
    <cfRule type="cellIs" priority="103" stopIfTrue="1" operator="equal">
      <formula>" "</formula>
    </cfRule>
    <cfRule type="cellIs" dxfId="3857" priority="104" operator="notEqual">
      <formula>$AI$13</formula>
    </cfRule>
  </conditionalFormatting>
  <conditionalFormatting sqref="G14:AH14">
    <cfRule type="cellIs" priority="101" stopIfTrue="1" operator="equal">
      <formula>" "</formula>
    </cfRule>
    <cfRule type="cellIs" dxfId="3856" priority="102" operator="notEqual">
      <formula>$AI$14</formula>
    </cfRule>
  </conditionalFormatting>
  <conditionalFormatting sqref="G15:AH15">
    <cfRule type="cellIs" priority="99" stopIfTrue="1" operator="equal">
      <formula>" "</formula>
    </cfRule>
    <cfRule type="cellIs" dxfId="3855" priority="100" operator="notEqual">
      <formula>$AI$15</formula>
    </cfRule>
  </conditionalFormatting>
  <conditionalFormatting sqref="G16:AH16">
    <cfRule type="cellIs" priority="97" stopIfTrue="1" operator="equal">
      <formula>" "</formula>
    </cfRule>
    <cfRule type="cellIs" dxfId="3854" priority="98" operator="notEqual">
      <formula>$AI$16</formula>
    </cfRule>
  </conditionalFormatting>
  <conditionalFormatting sqref="G17:AH17">
    <cfRule type="cellIs" priority="95" stopIfTrue="1" operator="equal">
      <formula>" "</formula>
    </cfRule>
    <cfRule type="cellIs" dxfId="3853" priority="96" operator="notEqual">
      <formula>$AI$17</formula>
    </cfRule>
  </conditionalFormatting>
  <conditionalFormatting sqref="G18:AH18">
    <cfRule type="cellIs" priority="93" stopIfTrue="1" operator="equal">
      <formula>" "</formula>
    </cfRule>
    <cfRule type="cellIs" dxfId="3852" priority="94" operator="notEqual">
      <formula>$AI$18</formula>
    </cfRule>
  </conditionalFormatting>
  <conditionalFormatting sqref="G19:AH19">
    <cfRule type="cellIs" priority="91" stopIfTrue="1" operator="equal">
      <formula>" "</formula>
    </cfRule>
    <cfRule type="cellIs" dxfId="3851" priority="92" operator="notEqual">
      <formula>$AI$19</formula>
    </cfRule>
  </conditionalFormatting>
  <conditionalFormatting sqref="G20:AH20">
    <cfRule type="cellIs" priority="89" stopIfTrue="1" operator="equal">
      <formula>" "</formula>
    </cfRule>
    <cfRule type="cellIs" dxfId="3850" priority="90" operator="notEqual">
      <formula>$AI$20</formula>
    </cfRule>
  </conditionalFormatting>
  <conditionalFormatting sqref="G21:AH21">
    <cfRule type="cellIs" priority="87" stopIfTrue="1" operator="equal">
      <formula>" "</formula>
    </cfRule>
    <cfRule type="cellIs" dxfId="3849" priority="88" operator="notEqual">
      <formula>$AI$21</formula>
    </cfRule>
  </conditionalFormatting>
  <conditionalFormatting sqref="G22:AH22">
    <cfRule type="cellIs" priority="85" stopIfTrue="1" operator="equal">
      <formula>" "</formula>
    </cfRule>
    <cfRule type="cellIs" dxfId="3848" priority="86" operator="notEqual">
      <formula>$AI$22</formula>
    </cfRule>
  </conditionalFormatting>
  <conditionalFormatting sqref="G23:AH23">
    <cfRule type="cellIs" priority="83" stopIfTrue="1" operator="equal">
      <formula>" "</formula>
    </cfRule>
    <cfRule type="cellIs" dxfId="3847" priority="84" operator="notEqual">
      <formula>$AI$23</formula>
    </cfRule>
  </conditionalFormatting>
  <conditionalFormatting sqref="G24:AH24">
    <cfRule type="cellIs" priority="81" stopIfTrue="1" operator="equal">
      <formula>" "</formula>
    </cfRule>
    <cfRule type="cellIs" dxfId="3846" priority="82" operator="notEqual">
      <formula>$AI$24</formula>
    </cfRule>
  </conditionalFormatting>
  <conditionalFormatting sqref="G25:AH25">
    <cfRule type="cellIs" priority="79" stopIfTrue="1" operator="equal">
      <formula>" "</formula>
    </cfRule>
    <cfRule type="cellIs" dxfId="3845" priority="80" operator="notEqual">
      <formula>$AI$25</formula>
    </cfRule>
  </conditionalFormatting>
  <conditionalFormatting sqref="G27:AH27">
    <cfRule type="cellIs" priority="77" stopIfTrue="1" operator="equal">
      <formula>" "</formula>
    </cfRule>
    <cfRule type="cellIs" dxfId="3844" priority="78" operator="notEqual">
      <formula>$AI$27</formula>
    </cfRule>
  </conditionalFormatting>
  <conditionalFormatting sqref="G28:AH28">
    <cfRule type="cellIs" priority="75" stopIfTrue="1" operator="equal">
      <formula>" "</formula>
    </cfRule>
    <cfRule type="cellIs" dxfId="3843" priority="76" operator="notEqual">
      <formula>$AI$28</formula>
    </cfRule>
  </conditionalFormatting>
  <conditionalFormatting sqref="G29:AH29">
    <cfRule type="cellIs" priority="73" stopIfTrue="1" operator="equal">
      <formula>" "</formula>
    </cfRule>
    <cfRule type="cellIs" dxfId="3842" priority="74" operator="notEqual">
      <formula>$AI$29</formula>
    </cfRule>
  </conditionalFormatting>
  <conditionalFormatting sqref="G30:AH30">
    <cfRule type="cellIs" priority="71" stopIfTrue="1" operator="equal">
      <formula>" "</formula>
    </cfRule>
    <cfRule type="cellIs" dxfId="3841" priority="72" operator="notEqual">
      <formula>$AI$30</formula>
    </cfRule>
  </conditionalFormatting>
  <conditionalFormatting sqref="G31:AH31">
    <cfRule type="cellIs" priority="69" stopIfTrue="1" operator="equal">
      <formula>" "</formula>
    </cfRule>
    <cfRule type="cellIs" dxfId="3840" priority="70" operator="notEqual">
      <formula>$AI$31</formula>
    </cfRule>
  </conditionalFormatting>
  <conditionalFormatting sqref="G32:AH32">
    <cfRule type="cellIs" priority="67" stopIfTrue="1" operator="equal">
      <formula>" "</formula>
    </cfRule>
    <cfRule type="cellIs" dxfId="3839" priority="68" operator="notEqual">
      <formula>$AI$32</formula>
    </cfRule>
  </conditionalFormatting>
  <conditionalFormatting sqref="G33:AH33">
    <cfRule type="cellIs" priority="65" stopIfTrue="1" operator="equal">
      <formula>" "</formula>
    </cfRule>
    <cfRule type="cellIs" dxfId="3838" priority="66" operator="notEqual">
      <formula>$AI$33</formula>
    </cfRule>
  </conditionalFormatting>
  <conditionalFormatting sqref="G34:AH34">
    <cfRule type="cellIs" priority="63" stopIfTrue="1" operator="equal">
      <formula>" "</formula>
    </cfRule>
    <cfRule type="cellIs" dxfId="3837" priority="64" operator="notEqual">
      <formula>$AI$34</formula>
    </cfRule>
  </conditionalFormatting>
  <conditionalFormatting sqref="G35:AH35">
    <cfRule type="cellIs" priority="61" stopIfTrue="1" operator="equal">
      <formula>" "</formula>
    </cfRule>
    <cfRule type="cellIs" dxfId="3836" priority="62" operator="notEqual">
      <formula>$AI$35</formula>
    </cfRule>
  </conditionalFormatting>
  <conditionalFormatting sqref="G36:AH36">
    <cfRule type="cellIs" priority="59" stopIfTrue="1" operator="equal">
      <formula>" "</formula>
    </cfRule>
    <cfRule type="cellIs" dxfId="3835" priority="60" operator="notEqual">
      <formula>$AI$36</formula>
    </cfRule>
  </conditionalFormatting>
  <conditionalFormatting sqref="G37:AH37">
    <cfRule type="cellIs" priority="57" stopIfTrue="1" operator="equal">
      <formula>" "</formula>
    </cfRule>
    <cfRule type="cellIs" dxfId="3834" priority="58" operator="notEqual">
      <formula>$AI$37</formula>
    </cfRule>
  </conditionalFormatting>
  <conditionalFormatting sqref="G38:AH38">
    <cfRule type="cellIs" priority="55" stopIfTrue="1" operator="equal">
      <formula>" "</formula>
    </cfRule>
    <cfRule type="cellIs" dxfId="3833" priority="56" operator="notEqual">
      <formula>$AI$38</formula>
    </cfRule>
  </conditionalFormatting>
  <conditionalFormatting sqref="G41:AH41">
    <cfRule type="cellIs" priority="53" stopIfTrue="1" operator="equal">
      <formula>" "</formula>
    </cfRule>
    <cfRule type="cellIs" dxfId="3832" priority="54" operator="notEqual">
      <formula>$AI$41</formula>
    </cfRule>
  </conditionalFormatting>
  <conditionalFormatting sqref="G42:AH42">
    <cfRule type="cellIs" priority="51" stopIfTrue="1" operator="equal">
      <formula>" "</formula>
    </cfRule>
    <cfRule type="cellIs" dxfId="3831" priority="52" operator="notEqual">
      <formula>$AI$42</formula>
    </cfRule>
  </conditionalFormatting>
  <conditionalFormatting sqref="G44:AH44">
    <cfRule type="cellIs" priority="49" stopIfTrue="1" operator="equal">
      <formula>" "</formula>
    </cfRule>
    <cfRule type="cellIs" dxfId="3830" priority="50" operator="notEqual">
      <formula>$AI$44</formula>
    </cfRule>
  </conditionalFormatting>
  <conditionalFormatting sqref="G45:AH45">
    <cfRule type="cellIs" priority="47" stopIfTrue="1" operator="equal">
      <formula>" "</formula>
    </cfRule>
    <cfRule type="cellIs" dxfId="3829" priority="48" operator="notEqual">
      <formula>$AI$45</formula>
    </cfRule>
  </conditionalFormatting>
  <conditionalFormatting sqref="G46:AH46">
    <cfRule type="cellIs" priority="45" stopIfTrue="1" operator="equal">
      <formula>" "</formula>
    </cfRule>
    <cfRule type="cellIs" dxfId="3828" priority="46" operator="notEqual">
      <formula>$AI$46</formula>
    </cfRule>
  </conditionalFormatting>
  <conditionalFormatting sqref="G47:AH47">
    <cfRule type="cellIs" priority="43" stopIfTrue="1" operator="equal">
      <formula>" "</formula>
    </cfRule>
    <cfRule type="cellIs" dxfId="3827" priority="44" operator="notEqual">
      <formula>$AI$47</formula>
    </cfRule>
  </conditionalFormatting>
  <conditionalFormatting sqref="G48:AH48">
    <cfRule type="cellIs" priority="41" stopIfTrue="1" operator="equal">
      <formula>" "</formula>
    </cfRule>
    <cfRule type="cellIs" dxfId="3826" priority="42" operator="notEqual">
      <formula>$AI$48</formula>
    </cfRule>
  </conditionalFormatting>
  <conditionalFormatting sqref="G49:AH49">
    <cfRule type="cellIs" priority="39" stopIfTrue="1" operator="equal">
      <formula>" "</formula>
    </cfRule>
    <cfRule type="cellIs" dxfId="3825" priority="40" operator="notEqual">
      <formula>$AI$49</formula>
    </cfRule>
  </conditionalFormatting>
  <conditionalFormatting sqref="G50:AH50">
    <cfRule type="cellIs" priority="37" stopIfTrue="1" operator="equal">
      <formula>" "</formula>
    </cfRule>
    <cfRule type="cellIs" dxfId="3824" priority="38" operator="notEqual">
      <formula>$AI$50</formula>
    </cfRule>
  </conditionalFormatting>
  <conditionalFormatting sqref="G51:AH51">
    <cfRule type="cellIs" priority="35" stopIfTrue="1" operator="equal">
      <formula>" "</formula>
    </cfRule>
    <cfRule type="cellIs" dxfId="3823" priority="36" operator="notEqual">
      <formula>$AI$51</formula>
    </cfRule>
  </conditionalFormatting>
  <conditionalFormatting sqref="G53:AH53">
    <cfRule type="cellIs" priority="33" stopIfTrue="1" operator="equal">
      <formula>" "</formula>
    </cfRule>
    <cfRule type="cellIs" dxfId="3822" priority="34" operator="notEqual">
      <formula>$AI$53</formula>
    </cfRule>
  </conditionalFormatting>
  <conditionalFormatting sqref="G54:AH54">
    <cfRule type="cellIs" priority="31" stopIfTrue="1" operator="equal">
      <formula>" "</formula>
    </cfRule>
    <cfRule type="cellIs" dxfId="3821" priority="32" operator="notEqual">
      <formula>$AI$54</formula>
    </cfRule>
  </conditionalFormatting>
  <conditionalFormatting sqref="G55:AH55">
    <cfRule type="cellIs" priority="29" stopIfTrue="1" operator="equal">
      <formula>" "</formula>
    </cfRule>
    <cfRule type="cellIs" dxfId="3820" priority="30" operator="notEqual">
      <formula>$AI$55</formula>
    </cfRule>
  </conditionalFormatting>
  <conditionalFormatting sqref="G56:AH56">
    <cfRule type="cellIs" priority="27" stopIfTrue="1" operator="equal">
      <formula>" "</formula>
    </cfRule>
    <cfRule type="cellIs" dxfId="3819" priority="28" operator="notEqual">
      <formula>$AI$56</formula>
    </cfRule>
  </conditionalFormatting>
  <conditionalFormatting sqref="G57:AH57">
    <cfRule type="cellIs" priority="25" stopIfTrue="1" operator="equal">
      <formula>" "</formula>
    </cfRule>
    <cfRule type="cellIs" dxfId="3818" priority="26" operator="notEqual">
      <formula>$AI$57</formula>
    </cfRule>
  </conditionalFormatting>
  <conditionalFormatting sqref="G58:AH58">
    <cfRule type="cellIs" priority="23" stopIfTrue="1" operator="equal">
      <formula>" "</formula>
    </cfRule>
    <cfRule type="cellIs" dxfId="3817" priority="24" operator="notEqual">
      <formula>$AI$58</formula>
    </cfRule>
  </conditionalFormatting>
  <conditionalFormatting sqref="G59:AH59">
    <cfRule type="cellIs" priority="21" stopIfTrue="1" operator="equal">
      <formula>" "</formula>
    </cfRule>
    <cfRule type="cellIs" dxfId="3816" priority="22" operator="notEqual">
      <formula>$AI$59</formula>
    </cfRule>
  </conditionalFormatting>
  <conditionalFormatting sqref="G60:AH60">
    <cfRule type="cellIs" priority="19" stopIfTrue="1" operator="equal">
      <formula>" "</formula>
    </cfRule>
    <cfRule type="cellIs" dxfId="3815" priority="20" operator="notEqual">
      <formula>$AI$60</formula>
    </cfRule>
  </conditionalFormatting>
  <conditionalFormatting sqref="G61:AH61">
    <cfRule type="cellIs" priority="17" stopIfTrue="1" operator="equal">
      <formula>" "</formula>
    </cfRule>
    <cfRule type="cellIs" dxfId="3814" priority="18" operator="notEqual">
      <formula>$AI$61</formula>
    </cfRule>
  </conditionalFormatting>
  <conditionalFormatting sqref="G62:AH62">
    <cfRule type="cellIs" priority="15" stopIfTrue="1" operator="equal">
      <formula>" "</formula>
    </cfRule>
    <cfRule type="cellIs" dxfId="3813" priority="16" operator="notEqual">
      <formula>$AI$62</formula>
    </cfRule>
  </conditionalFormatting>
  <conditionalFormatting sqref="G63:AH63">
    <cfRule type="cellIs" priority="13" stopIfTrue="1" operator="equal">
      <formula>" "</formula>
    </cfRule>
    <cfRule type="cellIs" dxfId="3812" priority="14" operator="notEqual">
      <formula>$AI$63</formula>
    </cfRule>
  </conditionalFormatting>
  <conditionalFormatting sqref="G64:AH64">
    <cfRule type="cellIs" priority="11" stopIfTrue="1" operator="equal">
      <formula>" "</formula>
    </cfRule>
    <cfRule type="cellIs" dxfId="3811" priority="12" operator="notEqual">
      <formula>$AI$64</formula>
    </cfRule>
  </conditionalFormatting>
  <conditionalFormatting sqref="G68:AH68">
    <cfRule type="cellIs" priority="9" stopIfTrue="1" operator="equal">
      <formula>" "</formula>
    </cfRule>
    <cfRule type="cellIs" dxfId="3810" priority="10" operator="notEqual">
      <formula>$AI$68</formula>
    </cfRule>
  </conditionalFormatting>
  <conditionalFormatting sqref="G70:AH70">
    <cfRule type="cellIs" priority="7" stopIfTrue="1" operator="equal">
      <formula>" "</formula>
    </cfRule>
    <cfRule type="cellIs" dxfId="3809" priority="8" operator="notEqual">
      <formula>$AI$70</formula>
    </cfRule>
  </conditionalFormatting>
  <conditionalFormatting sqref="G72:AH72">
    <cfRule type="cellIs" priority="5" stopIfTrue="1" operator="equal">
      <formula>" "</formula>
    </cfRule>
    <cfRule type="cellIs" dxfId="3808" priority="6" operator="notEqual">
      <formula>$AI$72</formula>
    </cfRule>
  </conditionalFormatting>
  <conditionalFormatting sqref="G73:AH73">
    <cfRule type="cellIs" priority="3" stopIfTrue="1" operator="equal">
      <formula>" "</formula>
    </cfRule>
    <cfRule type="cellIs" dxfId="3807" priority="4" operator="notEqual">
      <formula>$AI$73</formula>
    </cfRule>
  </conditionalFormatting>
  <conditionalFormatting sqref="G74:AH74">
    <cfRule type="cellIs" priority="1" stopIfTrue="1" operator="equal">
      <formula>" "</formula>
    </cfRule>
    <cfRule type="cellIs" dxfId="3806" priority="2" operator="notEqual">
      <formula>$AI$74</formula>
    </cfRule>
  </conditionalFormatting>
  <pageMargins left="0.7" right="0.7" top="0.75" bottom="0.75" header="0.3" footer="0.3"/>
  <pageSetup paperSize="5" scale="37" fitToHeight="2" orientation="landscape" r:id="rId1"/>
  <headerFooter>
    <oddFooter>&amp;L&amp;16&amp;Z&amp;F</oddFooter>
  </headerFooter>
  <rowBreaks count="1" manualBreakCount="1">
    <brk id="76" max="34" man="1"/>
  </rowBreaks>
  <colBreaks count="1" manualBreakCount="1">
    <brk id="3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623131</v>
      </c>
      <c r="H8" s="122"/>
      <c r="I8" s="128">
        <v>345353</v>
      </c>
      <c r="J8" s="128">
        <v>277778</v>
      </c>
      <c r="K8" s="128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6"/>
      <c r="H9" s="124"/>
      <c r="I9" s="116"/>
      <c r="J9" s="116"/>
      <c r="K9" s="128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3586</v>
      </c>
      <c r="H10" s="124" t="s">
        <v>15</v>
      </c>
      <c r="I10" s="116">
        <v>3586</v>
      </c>
      <c r="J10" s="116"/>
      <c r="K10" s="128">
        <v>3586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232073</v>
      </c>
      <c r="H11" s="124" t="s">
        <v>15</v>
      </c>
      <c r="I11" s="116">
        <v>232073</v>
      </c>
      <c r="J11" s="116"/>
      <c r="K11" s="128">
        <v>232073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6">
        <v>67619</v>
      </c>
      <c r="H12" s="124" t="s">
        <v>15</v>
      </c>
      <c r="I12" s="116">
        <v>67619</v>
      </c>
      <c r="J12" s="116"/>
      <c r="K12" s="128">
        <v>67619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6"/>
      <c r="H13" s="124"/>
      <c r="I13" s="116"/>
      <c r="J13" s="116"/>
      <c r="K13" s="128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6"/>
      <c r="H14" s="124"/>
      <c r="I14" s="116"/>
      <c r="J14" s="116"/>
      <c r="K14" s="128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6"/>
      <c r="H15" s="124"/>
      <c r="I15" s="116"/>
      <c r="J15" s="116"/>
      <c r="K15" s="128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6"/>
      <c r="H16" s="124"/>
      <c r="I16" s="116"/>
      <c r="J16" s="116"/>
      <c r="K16" s="128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/>
      <c r="H17" s="124"/>
      <c r="I17" s="116"/>
      <c r="J17" s="116"/>
      <c r="K17" s="128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>
        <v>277778</v>
      </c>
      <c r="H18" s="124" t="s">
        <v>24</v>
      </c>
      <c r="I18" s="116">
        <v>0</v>
      </c>
      <c r="J18" s="116">
        <v>277778</v>
      </c>
      <c r="K18" s="128">
        <v>277778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6"/>
      <c r="H19" s="124"/>
      <c r="I19" s="126"/>
      <c r="J19" s="126"/>
      <c r="K19" s="128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6">
        <v>42075</v>
      </c>
      <c r="H20" s="124" t="s">
        <v>15</v>
      </c>
      <c r="I20" s="116">
        <v>42075</v>
      </c>
      <c r="J20" s="116"/>
      <c r="K20" s="128">
        <v>42075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6"/>
      <c r="H21" s="124"/>
      <c r="I21" s="116"/>
      <c r="J21" s="116"/>
      <c r="K21" s="128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6"/>
      <c r="H22" s="124"/>
      <c r="I22" s="116"/>
      <c r="J22" s="116"/>
      <c r="K22" s="128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4"/>
      <c r="I23" s="116"/>
      <c r="J23" s="116"/>
      <c r="K23" s="128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7"/>
      <c r="H24" s="124"/>
      <c r="I24" s="127"/>
      <c r="J24" s="127"/>
      <c r="K24" s="128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336183</v>
      </c>
      <c r="H25" s="122"/>
      <c r="I25" s="128">
        <v>117497</v>
      </c>
      <c r="J25" s="128">
        <v>218686</v>
      </c>
      <c r="K25" s="128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6"/>
      <c r="H26" s="124"/>
      <c r="I26" s="116"/>
      <c r="J26" s="116"/>
      <c r="K26" s="128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6">
        <v>117497</v>
      </c>
      <c r="H27" s="124" t="s">
        <v>15</v>
      </c>
      <c r="I27" s="116">
        <v>117497</v>
      </c>
      <c r="J27" s="116"/>
      <c r="K27" s="128">
        <v>117497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6"/>
      <c r="H28" s="124"/>
      <c r="I28" s="116"/>
      <c r="J28" s="116"/>
      <c r="K28" s="128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6"/>
      <c r="H29" s="124"/>
      <c r="I29" s="116"/>
      <c r="J29" s="116"/>
      <c r="K29" s="128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6">
        <v>164381</v>
      </c>
      <c r="H30" s="124" t="s">
        <v>24</v>
      </c>
      <c r="I30" s="116"/>
      <c r="J30" s="116">
        <v>164381</v>
      </c>
      <c r="K30" s="128">
        <v>164381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6"/>
      <c r="H31" s="124"/>
      <c r="I31" s="116"/>
      <c r="J31" s="116"/>
      <c r="K31" s="128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6"/>
      <c r="H32" s="124"/>
      <c r="I32" s="116"/>
      <c r="J32" s="116"/>
      <c r="K32" s="128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6"/>
      <c r="H33" s="124"/>
      <c r="I33" s="116"/>
      <c r="J33" s="116"/>
      <c r="K33" s="128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6"/>
      <c r="H34" s="124"/>
      <c r="I34" s="116"/>
      <c r="J34" s="116"/>
      <c r="K34" s="128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6">
        <v>54305</v>
      </c>
      <c r="H35" s="124" t="s">
        <v>24</v>
      </c>
      <c r="I35" s="116"/>
      <c r="J35" s="116">
        <v>54305</v>
      </c>
      <c r="K35" s="128">
        <v>54305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6"/>
      <c r="H36" s="124"/>
      <c r="I36" s="116"/>
      <c r="J36" s="116"/>
      <c r="K36" s="128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6"/>
      <c r="H37" s="124"/>
      <c r="I37" s="116"/>
      <c r="J37" s="116"/>
      <c r="K37" s="128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6"/>
      <c r="H38" s="124"/>
      <c r="I38" s="116"/>
      <c r="J38" s="116"/>
      <c r="K38" s="128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6"/>
      <c r="H39" s="124"/>
      <c r="I39" s="116"/>
      <c r="J39" s="116"/>
      <c r="K39" s="128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6"/>
      <c r="H40" s="124"/>
      <c r="I40" s="116"/>
      <c r="J40" s="116"/>
      <c r="K40" s="128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6"/>
      <c r="H41" s="124"/>
      <c r="I41" s="116"/>
      <c r="J41" s="116"/>
      <c r="K41" s="128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611657.16</v>
      </c>
      <c r="H42" s="122"/>
      <c r="I42" s="128">
        <v>114454</v>
      </c>
      <c r="J42" s="128">
        <v>497203.16000000003</v>
      </c>
      <c r="K42" s="128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6"/>
      <c r="H43" s="124"/>
      <c r="I43" s="116"/>
      <c r="J43" s="116"/>
      <c r="K43" s="128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>
        <v>111681.16</v>
      </c>
      <c r="H44" s="124" t="s">
        <v>24</v>
      </c>
      <c r="I44" s="116"/>
      <c r="J44" s="116">
        <v>111681.16</v>
      </c>
      <c r="K44" s="128">
        <v>111681.16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6"/>
      <c r="H45" s="124"/>
      <c r="I45" s="116"/>
      <c r="J45" s="116"/>
      <c r="K45" s="128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6"/>
      <c r="H46" s="124"/>
      <c r="I46" s="116"/>
      <c r="J46" s="116"/>
      <c r="K46" s="128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191687</v>
      </c>
      <c r="H47" s="124" t="s">
        <v>59</v>
      </c>
      <c r="I47" s="116">
        <v>114454</v>
      </c>
      <c r="J47" s="116">
        <v>77233</v>
      </c>
      <c r="K47" s="128">
        <v>191687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6"/>
      <c r="H48" s="124"/>
      <c r="I48" s="116"/>
      <c r="J48" s="116"/>
      <c r="K48" s="128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6">
        <v>55541</v>
      </c>
      <c r="H49" s="124" t="s">
        <v>24</v>
      </c>
      <c r="I49" s="116"/>
      <c r="J49" s="116">
        <v>55541</v>
      </c>
      <c r="K49" s="128">
        <v>55541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/>
      <c r="H50" s="124"/>
      <c r="I50" s="116"/>
      <c r="J50" s="116"/>
      <c r="K50" s="128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6"/>
      <c r="H51" s="124"/>
      <c r="I51" s="116"/>
      <c r="J51" s="116"/>
      <c r="K51" s="128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6"/>
      <c r="H52" s="124"/>
      <c r="I52" s="116"/>
      <c r="J52" s="116"/>
      <c r="K52" s="128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6"/>
      <c r="H53" s="124"/>
      <c r="I53" s="116"/>
      <c r="J53" s="116"/>
      <c r="K53" s="128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6">
        <v>16032</v>
      </c>
      <c r="H54" s="124" t="s">
        <v>24</v>
      </c>
      <c r="I54" s="116"/>
      <c r="J54" s="116">
        <v>16032</v>
      </c>
      <c r="K54" s="128">
        <v>16032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6">
        <v>92471</v>
      </c>
      <c r="H55" s="124" t="s">
        <v>24</v>
      </c>
      <c r="I55" s="116"/>
      <c r="J55" s="116">
        <v>92471</v>
      </c>
      <c r="K55" s="128">
        <v>92471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6">
        <v>89693</v>
      </c>
      <c r="H56" s="124" t="s">
        <v>24</v>
      </c>
      <c r="I56" s="116"/>
      <c r="J56" s="116">
        <v>89693</v>
      </c>
      <c r="K56" s="128">
        <v>89693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6"/>
      <c r="H57" s="124"/>
      <c r="I57" s="116"/>
      <c r="J57" s="116"/>
      <c r="K57" s="128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6"/>
      <c r="H58" s="124"/>
      <c r="I58" s="116"/>
      <c r="J58" s="116"/>
      <c r="K58" s="128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6">
        <v>21936</v>
      </c>
      <c r="H59" s="124" t="s">
        <v>24</v>
      </c>
      <c r="I59" s="116"/>
      <c r="J59" s="116">
        <v>21936</v>
      </c>
      <c r="K59" s="128">
        <v>21936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6"/>
      <c r="H60" s="124"/>
      <c r="I60" s="116"/>
      <c r="J60" s="116"/>
      <c r="K60" s="128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6">
        <v>26135</v>
      </c>
      <c r="H61" s="124" t="s">
        <v>24</v>
      </c>
      <c r="I61" s="116"/>
      <c r="J61" s="116">
        <v>26135</v>
      </c>
      <c r="K61" s="128">
        <v>26135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6"/>
      <c r="H62" s="124"/>
      <c r="I62" s="116"/>
      <c r="J62" s="116"/>
      <c r="K62" s="128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6">
        <v>6481</v>
      </c>
      <c r="H63" s="124" t="s">
        <v>24</v>
      </c>
      <c r="I63" s="116"/>
      <c r="J63" s="116">
        <v>6481</v>
      </c>
      <c r="K63" s="128">
        <v>6481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16"/>
      <c r="H67" s="124"/>
      <c r="I67" s="116"/>
      <c r="J67" s="116"/>
      <c r="K67" s="128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16"/>
      <c r="H68" s="124"/>
      <c r="I68" s="116"/>
      <c r="J68" s="116"/>
      <c r="K68" s="128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16"/>
      <c r="H69" s="124"/>
      <c r="I69" s="116"/>
      <c r="J69" s="116"/>
      <c r="K69" s="128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500715</v>
      </c>
      <c r="H70" s="122"/>
      <c r="I70" s="128">
        <v>13470</v>
      </c>
      <c r="J70" s="128">
        <v>487245</v>
      </c>
      <c r="K70" s="128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6"/>
      <c r="H71" s="124"/>
      <c r="I71" s="116"/>
      <c r="J71" s="116"/>
      <c r="K71" s="128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6">
        <v>330713</v>
      </c>
      <c r="H72" s="124" t="s">
        <v>59</v>
      </c>
      <c r="I72" s="116">
        <v>13470</v>
      </c>
      <c r="J72" s="116">
        <v>317243</v>
      </c>
      <c r="K72" s="128">
        <v>330713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6">
        <v>170002</v>
      </c>
      <c r="H73" s="124" t="s">
        <v>24</v>
      </c>
      <c r="I73" s="116"/>
      <c r="J73" s="116">
        <v>170002</v>
      </c>
      <c r="K73" s="128">
        <v>170002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2071686.1600000001</v>
      </c>
      <c r="H76" s="26"/>
      <c r="I76" s="94">
        <v>590774</v>
      </c>
      <c r="J76" s="94">
        <v>1480912.1600000001</v>
      </c>
      <c r="K76" s="90">
        <v>2071686.1600000001</v>
      </c>
      <c r="L76" s="27"/>
    </row>
    <row r="77" spans="1:12" ht="15.75" x14ac:dyDescent="0.25">
      <c r="F77" s="83" t="s">
        <v>200</v>
      </c>
      <c r="G77" s="141">
        <v>2071686.16</v>
      </c>
      <c r="H77" s="14"/>
      <c r="I77" s="85">
        <v>0.28516578012955396</v>
      </c>
      <c r="J77" s="85">
        <v>0.71483421987044604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9256268.2324384078</v>
      </c>
      <c r="J83" s="87">
        <v>6.3824209191523235E-2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/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0">
    <cfRule type="cellIs" dxfId="1705" priority="119" operator="notEqual">
      <formula>G10</formula>
    </cfRule>
    <cfRule type="cellIs" dxfId="1704" priority="120" operator="equal">
      <formula>G10</formula>
    </cfRule>
  </conditionalFormatting>
  <conditionalFormatting sqref="K11">
    <cfRule type="cellIs" dxfId="1703" priority="117" operator="notEqual">
      <formula>G11</formula>
    </cfRule>
    <cfRule type="cellIs" dxfId="1702" priority="118" operator="equal">
      <formula>G11</formula>
    </cfRule>
  </conditionalFormatting>
  <conditionalFormatting sqref="K12">
    <cfRule type="cellIs" dxfId="1701" priority="115" operator="notEqual">
      <formula>G12</formula>
    </cfRule>
    <cfRule type="cellIs" dxfId="1700" priority="116" operator="equal">
      <formula>G12</formula>
    </cfRule>
  </conditionalFormatting>
  <conditionalFormatting sqref="K13">
    <cfRule type="cellIs" dxfId="1699" priority="113" operator="notEqual">
      <formula>G13</formula>
    </cfRule>
    <cfRule type="cellIs" dxfId="1698" priority="114" operator="equal">
      <formula>G13</formula>
    </cfRule>
  </conditionalFormatting>
  <conditionalFormatting sqref="K14">
    <cfRule type="cellIs" dxfId="1697" priority="111" operator="notEqual">
      <formula>G14</formula>
    </cfRule>
    <cfRule type="cellIs" dxfId="1696" priority="112" operator="equal">
      <formula>G14</formula>
    </cfRule>
  </conditionalFormatting>
  <conditionalFormatting sqref="K15">
    <cfRule type="cellIs" dxfId="1695" priority="109" operator="notEqual">
      <formula>G15</formula>
    </cfRule>
    <cfRule type="cellIs" dxfId="1694" priority="110" operator="equal">
      <formula>G15</formula>
    </cfRule>
  </conditionalFormatting>
  <conditionalFormatting sqref="K16">
    <cfRule type="cellIs" dxfId="1693" priority="107" operator="notEqual">
      <formula>G16</formula>
    </cfRule>
    <cfRule type="cellIs" dxfId="1692" priority="108" operator="equal">
      <formula>G16</formula>
    </cfRule>
  </conditionalFormatting>
  <conditionalFormatting sqref="K17">
    <cfRule type="cellIs" dxfId="1691" priority="105" operator="notEqual">
      <formula>G17</formula>
    </cfRule>
    <cfRule type="cellIs" dxfId="1690" priority="106" operator="equal">
      <formula>G17</formula>
    </cfRule>
  </conditionalFormatting>
  <conditionalFormatting sqref="K18">
    <cfRule type="cellIs" dxfId="1689" priority="103" operator="notEqual">
      <formula>G18</formula>
    </cfRule>
    <cfRule type="cellIs" dxfId="1688" priority="104" operator="equal">
      <formula>G18</formula>
    </cfRule>
  </conditionalFormatting>
  <conditionalFormatting sqref="K19">
    <cfRule type="cellIs" dxfId="1687" priority="101" operator="notEqual">
      <formula>G19</formula>
    </cfRule>
    <cfRule type="cellIs" dxfId="1686" priority="102" operator="equal">
      <formula>G19</formula>
    </cfRule>
  </conditionalFormatting>
  <conditionalFormatting sqref="K20">
    <cfRule type="cellIs" dxfId="1685" priority="99" operator="notEqual">
      <formula>G20</formula>
    </cfRule>
    <cfRule type="cellIs" dxfId="1684" priority="100" operator="equal">
      <formula>G20</formula>
    </cfRule>
  </conditionalFormatting>
  <conditionalFormatting sqref="K21">
    <cfRule type="cellIs" dxfId="1683" priority="97" operator="notEqual">
      <formula>G21</formula>
    </cfRule>
    <cfRule type="cellIs" dxfId="1682" priority="98" operator="equal">
      <formula>G21</formula>
    </cfRule>
  </conditionalFormatting>
  <conditionalFormatting sqref="K22">
    <cfRule type="cellIs" dxfId="1681" priority="95" operator="notEqual">
      <formula>G22</formula>
    </cfRule>
    <cfRule type="cellIs" dxfId="1680" priority="96" operator="equal">
      <formula>G22</formula>
    </cfRule>
  </conditionalFormatting>
  <conditionalFormatting sqref="K23">
    <cfRule type="cellIs" dxfId="1679" priority="93" operator="notEqual">
      <formula>G23</formula>
    </cfRule>
    <cfRule type="cellIs" dxfId="1678" priority="94" operator="equal">
      <formula>G23</formula>
    </cfRule>
  </conditionalFormatting>
  <conditionalFormatting sqref="K24">
    <cfRule type="cellIs" dxfId="1677" priority="91" operator="notEqual">
      <formula>G24</formula>
    </cfRule>
    <cfRule type="cellIs" dxfId="1676" priority="92" operator="equal">
      <formula>G24</formula>
    </cfRule>
  </conditionalFormatting>
  <conditionalFormatting sqref="K26">
    <cfRule type="cellIs" dxfId="1675" priority="89" operator="notEqual">
      <formula>G26</formula>
    </cfRule>
    <cfRule type="cellIs" dxfId="1674" priority="90" operator="equal">
      <formula>G26</formula>
    </cfRule>
  </conditionalFormatting>
  <conditionalFormatting sqref="K27">
    <cfRule type="cellIs" dxfId="1673" priority="87" operator="notEqual">
      <formula>G27</formula>
    </cfRule>
    <cfRule type="cellIs" dxfId="1672" priority="88" operator="equal">
      <formula>G27</formula>
    </cfRule>
  </conditionalFormatting>
  <conditionalFormatting sqref="K28">
    <cfRule type="cellIs" dxfId="1671" priority="85" operator="notEqual">
      <formula>G28</formula>
    </cfRule>
    <cfRule type="cellIs" dxfId="1670" priority="86" operator="equal">
      <formula>G28</formula>
    </cfRule>
  </conditionalFormatting>
  <conditionalFormatting sqref="K29">
    <cfRule type="cellIs" dxfId="1669" priority="83" operator="notEqual">
      <formula>G29</formula>
    </cfRule>
    <cfRule type="cellIs" dxfId="1668" priority="84" operator="equal">
      <formula>G29</formula>
    </cfRule>
  </conditionalFormatting>
  <conditionalFormatting sqref="K30">
    <cfRule type="cellIs" dxfId="1667" priority="81" operator="notEqual">
      <formula>G30</formula>
    </cfRule>
    <cfRule type="cellIs" dxfId="1666" priority="82" operator="equal">
      <formula>G30</formula>
    </cfRule>
  </conditionalFormatting>
  <conditionalFormatting sqref="K31">
    <cfRule type="cellIs" dxfId="1665" priority="79" operator="notEqual">
      <formula>G31</formula>
    </cfRule>
    <cfRule type="cellIs" dxfId="1664" priority="80" operator="equal">
      <formula>G31</formula>
    </cfRule>
  </conditionalFormatting>
  <conditionalFormatting sqref="K32">
    <cfRule type="cellIs" dxfId="1663" priority="77" operator="notEqual">
      <formula>G32</formula>
    </cfRule>
    <cfRule type="cellIs" dxfId="1662" priority="78" operator="equal">
      <formula>G32</formula>
    </cfRule>
  </conditionalFormatting>
  <conditionalFormatting sqref="K33">
    <cfRule type="cellIs" dxfId="1661" priority="75" operator="notEqual">
      <formula>G33</formula>
    </cfRule>
    <cfRule type="cellIs" dxfId="1660" priority="76" operator="equal">
      <formula>G33</formula>
    </cfRule>
  </conditionalFormatting>
  <conditionalFormatting sqref="K34">
    <cfRule type="cellIs" dxfId="1659" priority="73" operator="notEqual">
      <formula>G34</formula>
    </cfRule>
    <cfRule type="cellIs" dxfId="1658" priority="74" operator="equal">
      <formula>G34</formula>
    </cfRule>
  </conditionalFormatting>
  <conditionalFormatting sqref="K35">
    <cfRule type="cellIs" dxfId="1657" priority="71" operator="notEqual">
      <formula>G35</formula>
    </cfRule>
    <cfRule type="cellIs" dxfId="1656" priority="72" operator="equal">
      <formula>G35</formula>
    </cfRule>
  </conditionalFormatting>
  <conditionalFormatting sqref="K36">
    <cfRule type="cellIs" dxfId="1655" priority="69" operator="notEqual">
      <formula>G36</formula>
    </cfRule>
    <cfRule type="cellIs" dxfId="1654" priority="70" operator="equal">
      <formula>G36</formula>
    </cfRule>
  </conditionalFormatting>
  <conditionalFormatting sqref="K37">
    <cfRule type="cellIs" dxfId="1653" priority="67" operator="notEqual">
      <formula>G37</formula>
    </cfRule>
    <cfRule type="cellIs" dxfId="1652" priority="68" operator="equal">
      <formula>G37</formula>
    </cfRule>
  </conditionalFormatting>
  <conditionalFormatting sqref="K38">
    <cfRule type="cellIs" dxfId="1651" priority="65" operator="notEqual">
      <formula>G38</formula>
    </cfRule>
    <cfRule type="cellIs" dxfId="1650" priority="66" operator="equal">
      <formula>G38</formula>
    </cfRule>
  </conditionalFormatting>
  <conditionalFormatting sqref="K39">
    <cfRule type="cellIs" dxfId="1649" priority="63" operator="notEqual">
      <formula>G39</formula>
    </cfRule>
    <cfRule type="cellIs" dxfId="1648" priority="64" operator="equal">
      <formula>G39</formula>
    </cfRule>
  </conditionalFormatting>
  <conditionalFormatting sqref="K40">
    <cfRule type="cellIs" dxfId="1647" priority="61" operator="notEqual">
      <formula>G40</formula>
    </cfRule>
    <cfRule type="cellIs" dxfId="1646" priority="62" operator="equal">
      <formula>G40</formula>
    </cfRule>
  </conditionalFormatting>
  <conditionalFormatting sqref="K41">
    <cfRule type="cellIs" dxfId="1645" priority="59" operator="notEqual">
      <formula>G41</formula>
    </cfRule>
    <cfRule type="cellIs" dxfId="1644" priority="60" operator="equal">
      <formula>G41</formula>
    </cfRule>
  </conditionalFormatting>
  <conditionalFormatting sqref="K43">
    <cfRule type="cellIs" dxfId="1643" priority="57" operator="notEqual">
      <formula>G43</formula>
    </cfRule>
    <cfRule type="cellIs" dxfId="1642" priority="58" operator="equal">
      <formula>G43</formula>
    </cfRule>
  </conditionalFormatting>
  <conditionalFormatting sqref="K44">
    <cfRule type="cellIs" dxfId="1641" priority="55" operator="notEqual">
      <formula>G44</formula>
    </cfRule>
    <cfRule type="cellIs" dxfId="1640" priority="56" operator="equal">
      <formula>G44</formula>
    </cfRule>
  </conditionalFormatting>
  <conditionalFormatting sqref="K45">
    <cfRule type="cellIs" dxfId="1639" priority="53" operator="notEqual">
      <formula>G45</formula>
    </cfRule>
    <cfRule type="cellIs" dxfId="1638" priority="54" operator="equal">
      <formula>G45</formula>
    </cfRule>
  </conditionalFormatting>
  <conditionalFormatting sqref="K46">
    <cfRule type="cellIs" dxfId="1637" priority="51" operator="notEqual">
      <formula>G46</formula>
    </cfRule>
    <cfRule type="cellIs" dxfId="1636" priority="52" operator="equal">
      <formula>G46</formula>
    </cfRule>
  </conditionalFormatting>
  <conditionalFormatting sqref="K47">
    <cfRule type="cellIs" dxfId="1635" priority="49" operator="notEqual">
      <formula>G47</formula>
    </cfRule>
    <cfRule type="cellIs" dxfId="1634" priority="50" operator="equal">
      <formula>G47</formula>
    </cfRule>
  </conditionalFormatting>
  <conditionalFormatting sqref="K48">
    <cfRule type="cellIs" dxfId="1633" priority="47" operator="notEqual">
      <formula>G48</formula>
    </cfRule>
    <cfRule type="cellIs" dxfId="1632" priority="48" operator="equal">
      <formula>G48</formula>
    </cfRule>
  </conditionalFormatting>
  <conditionalFormatting sqref="K49">
    <cfRule type="cellIs" dxfId="1631" priority="45" operator="notEqual">
      <formula>G49</formula>
    </cfRule>
    <cfRule type="cellIs" dxfId="1630" priority="46" operator="equal">
      <formula>G49</formula>
    </cfRule>
  </conditionalFormatting>
  <conditionalFormatting sqref="K50">
    <cfRule type="cellIs" dxfId="1629" priority="43" operator="notEqual">
      <formula>G50</formula>
    </cfRule>
    <cfRule type="cellIs" dxfId="1628" priority="44" operator="equal">
      <formula>G50</formula>
    </cfRule>
  </conditionalFormatting>
  <conditionalFormatting sqref="K51">
    <cfRule type="cellIs" dxfId="1627" priority="41" operator="notEqual">
      <formula>G51</formula>
    </cfRule>
    <cfRule type="cellIs" dxfId="1626" priority="42" operator="equal">
      <formula>G51</formula>
    </cfRule>
  </conditionalFormatting>
  <conditionalFormatting sqref="K52">
    <cfRule type="cellIs" dxfId="1625" priority="39" operator="notEqual">
      <formula>G52</formula>
    </cfRule>
    <cfRule type="cellIs" dxfId="1624" priority="40" operator="equal">
      <formula>G52</formula>
    </cfRule>
  </conditionalFormatting>
  <conditionalFormatting sqref="K53">
    <cfRule type="cellIs" dxfId="1623" priority="37" operator="notEqual">
      <formula>G53</formula>
    </cfRule>
    <cfRule type="cellIs" dxfId="1622" priority="38" operator="equal">
      <formula>G53</formula>
    </cfRule>
  </conditionalFormatting>
  <conditionalFormatting sqref="K54">
    <cfRule type="cellIs" dxfId="1621" priority="35" operator="notEqual">
      <formula>G54</formula>
    </cfRule>
    <cfRule type="cellIs" dxfId="1620" priority="36" operator="equal">
      <formula>G54</formula>
    </cfRule>
  </conditionalFormatting>
  <conditionalFormatting sqref="K55">
    <cfRule type="cellIs" dxfId="1619" priority="33" operator="notEqual">
      <formula>G55</formula>
    </cfRule>
    <cfRule type="cellIs" dxfId="1618" priority="34" operator="equal">
      <formula>G55</formula>
    </cfRule>
  </conditionalFormatting>
  <conditionalFormatting sqref="K56">
    <cfRule type="cellIs" dxfId="1617" priority="31" operator="notEqual">
      <formula>G56</formula>
    </cfRule>
    <cfRule type="cellIs" dxfId="1616" priority="32" operator="equal">
      <formula>G56</formula>
    </cfRule>
  </conditionalFormatting>
  <conditionalFormatting sqref="K57">
    <cfRule type="cellIs" dxfId="1615" priority="29" operator="notEqual">
      <formula>G57</formula>
    </cfRule>
    <cfRule type="cellIs" dxfId="1614" priority="30" operator="equal">
      <formula>G57</formula>
    </cfRule>
  </conditionalFormatting>
  <conditionalFormatting sqref="K58">
    <cfRule type="cellIs" dxfId="1613" priority="27" operator="notEqual">
      <formula>G58</formula>
    </cfRule>
    <cfRule type="cellIs" dxfId="1612" priority="28" operator="equal">
      <formula>G58</formula>
    </cfRule>
  </conditionalFormatting>
  <conditionalFormatting sqref="K59">
    <cfRule type="cellIs" dxfId="1611" priority="25" operator="notEqual">
      <formula>G59</formula>
    </cfRule>
    <cfRule type="cellIs" dxfId="1610" priority="26" operator="equal">
      <formula>G59</formula>
    </cfRule>
  </conditionalFormatting>
  <conditionalFormatting sqref="K60">
    <cfRule type="cellIs" dxfId="1609" priority="23" operator="notEqual">
      <formula>G60</formula>
    </cfRule>
    <cfRule type="cellIs" dxfId="1608" priority="24" operator="equal">
      <formula>G60</formula>
    </cfRule>
  </conditionalFormatting>
  <conditionalFormatting sqref="K61">
    <cfRule type="cellIs" dxfId="1607" priority="21" operator="notEqual">
      <formula>G61</formula>
    </cfRule>
    <cfRule type="cellIs" dxfId="1606" priority="22" operator="equal">
      <formula>G61</formula>
    </cfRule>
  </conditionalFormatting>
  <conditionalFormatting sqref="K62">
    <cfRule type="cellIs" dxfId="1605" priority="19" operator="notEqual">
      <formula>G62</formula>
    </cfRule>
    <cfRule type="cellIs" dxfId="1604" priority="20" operator="equal">
      <formula>G62</formula>
    </cfRule>
  </conditionalFormatting>
  <conditionalFormatting sqref="K63">
    <cfRule type="cellIs" dxfId="1603" priority="17" operator="notEqual">
      <formula>G63</formula>
    </cfRule>
    <cfRule type="cellIs" dxfId="1602" priority="18" operator="equal">
      <formula>G63</formula>
    </cfRule>
  </conditionalFormatting>
  <conditionalFormatting sqref="K67">
    <cfRule type="cellIs" dxfId="1601" priority="15" operator="notEqual">
      <formula>G67</formula>
    </cfRule>
    <cfRule type="cellIs" dxfId="1600" priority="16" operator="equal">
      <formula>G67</formula>
    </cfRule>
  </conditionalFormatting>
  <conditionalFormatting sqref="K68">
    <cfRule type="cellIs" dxfId="1599" priority="13" operator="notEqual">
      <formula>G68</formula>
    </cfRule>
    <cfRule type="cellIs" dxfId="1598" priority="14" operator="equal">
      <formula>G68</formula>
    </cfRule>
  </conditionalFormatting>
  <conditionalFormatting sqref="K69">
    <cfRule type="cellIs" dxfId="1597" priority="11" operator="notEqual">
      <formula>G69</formula>
    </cfRule>
    <cfRule type="cellIs" dxfId="1596" priority="12" operator="equal">
      <formula>G69</formula>
    </cfRule>
  </conditionalFormatting>
  <conditionalFormatting sqref="K71">
    <cfRule type="cellIs" dxfId="1595" priority="9" operator="notEqual">
      <formula>G71</formula>
    </cfRule>
    <cfRule type="cellIs" dxfId="1594" priority="10" operator="equal">
      <formula>G71</formula>
    </cfRule>
  </conditionalFormatting>
  <conditionalFormatting sqref="K72">
    <cfRule type="cellIs" dxfId="1593" priority="7" operator="notEqual">
      <formula>G72</formula>
    </cfRule>
    <cfRule type="cellIs" dxfId="1592" priority="8" operator="equal">
      <formula>G72</formula>
    </cfRule>
  </conditionalFormatting>
  <conditionalFormatting sqref="K73">
    <cfRule type="cellIs" dxfId="1591" priority="5" operator="notEqual">
      <formula>G73</formula>
    </cfRule>
    <cfRule type="cellIs" dxfId="1590" priority="6" operator="equal">
      <formula>G73</formula>
    </cfRule>
  </conditionalFormatting>
  <conditionalFormatting sqref="K76">
    <cfRule type="cellIs" dxfId="1589" priority="3" operator="notEqual">
      <formula>G76</formula>
    </cfRule>
    <cfRule type="cellIs" dxfId="1588" priority="4" operator="equal">
      <formula>G76</formula>
    </cfRule>
  </conditionalFormatting>
  <conditionalFormatting sqref="K9">
    <cfRule type="cellIs" dxfId="1587" priority="121" operator="notEqual">
      <formula>G9</formula>
    </cfRule>
    <cfRule type="cellIs" dxfId="1586" priority="122" operator="equal">
      <formula>G9</formula>
    </cfRule>
  </conditionalFormatting>
  <conditionalFormatting sqref="G76">
    <cfRule type="cellIs" dxfId="1585" priority="1" operator="notEqual">
      <formula>$G$77</formula>
    </cfRule>
    <cfRule type="cellIs" dxfId="1584" priority="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1405730.99</v>
      </c>
      <c r="H8" s="10"/>
      <c r="I8" s="90">
        <v>1381327.1199999999</v>
      </c>
      <c r="J8" s="90">
        <v>24403.87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28278.32</v>
      </c>
      <c r="H10" s="17" t="s">
        <v>15</v>
      </c>
      <c r="I10" s="91">
        <v>28278.32</v>
      </c>
      <c r="J10" s="91"/>
      <c r="K10" s="90">
        <v>28278.32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712267.99</v>
      </c>
      <c r="H11" s="17" t="s">
        <v>15</v>
      </c>
      <c r="I11" s="91">
        <v>712267.99</v>
      </c>
      <c r="J11" s="91"/>
      <c r="K11" s="90">
        <v>712267.99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200414</v>
      </c>
      <c r="H13" s="17" t="s">
        <v>15</v>
      </c>
      <c r="I13" s="91">
        <v>200414</v>
      </c>
      <c r="J13" s="91"/>
      <c r="K13" s="90">
        <v>200414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24403.87</v>
      </c>
      <c r="H15" s="17" t="s">
        <v>24</v>
      </c>
      <c r="I15" s="91"/>
      <c r="J15" s="91">
        <v>24403.87</v>
      </c>
      <c r="K15" s="90">
        <v>24403.87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276351.53999999998</v>
      </c>
      <c r="H18" s="17" t="s">
        <v>15</v>
      </c>
      <c r="I18" s="91">
        <v>276351.53999999998</v>
      </c>
      <c r="J18" s="91"/>
      <c r="K18" s="90">
        <v>276351.53999999998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164015.26999999999</v>
      </c>
      <c r="H20" s="17" t="s">
        <v>15</v>
      </c>
      <c r="I20" s="91">
        <v>164015.26999999999</v>
      </c>
      <c r="J20" s="91"/>
      <c r="K20" s="90">
        <v>164015.26999999999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958521.03</v>
      </c>
      <c r="H25" s="10"/>
      <c r="I25" s="90">
        <v>619558.44620000012</v>
      </c>
      <c r="J25" s="90">
        <v>338962.58380000002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465105.29000000004</v>
      </c>
      <c r="H26" s="17" t="s">
        <v>59</v>
      </c>
      <c r="I26" s="91">
        <v>362782.12620000006</v>
      </c>
      <c r="J26" s="91">
        <v>102323.16380000001</v>
      </c>
      <c r="K26" s="90">
        <v>465105.29000000004</v>
      </c>
      <c r="L26" s="18" t="s">
        <v>254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302670.21000000002</v>
      </c>
      <c r="H32" s="17" t="s">
        <v>59</v>
      </c>
      <c r="I32" s="91">
        <v>256776.32000000001</v>
      </c>
      <c r="J32" s="91">
        <v>45893.890000000014</v>
      </c>
      <c r="K32" s="90">
        <v>302670.21000000002</v>
      </c>
      <c r="L32" s="18" t="s">
        <v>255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190745.53</v>
      </c>
      <c r="H40" s="17" t="s">
        <v>24</v>
      </c>
      <c r="I40" s="91"/>
      <c r="J40" s="91">
        <v>190745.53</v>
      </c>
      <c r="K40" s="90">
        <v>190745.53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4845172.7600000007</v>
      </c>
      <c r="H42" s="10"/>
      <c r="I42" s="90">
        <v>1413283.8160000003</v>
      </c>
      <c r="J42" s="90">
        <v>3431888.9440000001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3228344.5000000005</v>
      </c>
      <c r="H43" s="17" t="s">
        <v>59</v>
      </c>
      <c r="I43" s="91">
        <v>968503.35000000009</v>
      </c>
      <c r="J43" s="91">
        <v>2259841.1500000004</v>
      </c>
      <c r="K43" s="90">
        <v>3228344.5000000005</v>
      </c>
      <c r="L43" s="18" t="s">
        <v>256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172608.53</v>
      </c>
      <c r="H44" s="17" t="s">
        <v>24</v>
      </c>
      <c r="I44" s="91"/>
      <c r="J44" s="91">
        <v>172608.53</v>
      </c>
      <c r="K44" s="90">
        <v>172608.53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259914.53999999998</v>
      </c>
      <c r="H47" s="17" t="s">
        <v>15</v>
      </c>
      <c r="I47" s="91">
        <v>259914.53999999998</v>
      </c>
      <c r="J47" s="91"/>
      <c r="K47" s="90">
        <v>259914.53999999998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169783.23</v>
      </c>
      <c r="H48" s="17" t="s">
        <v>24</v>
      </c>
      <c r="I48" s="91"/>
      <c r="J48" s="91">
        <v>169783.23</v>
      </c>
      <c r="K48" s="90">
        <v>169783.23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121798.39000000001</v>
      </c>
      <c r="H49" s="17" t="s">
        <v>15</v>
      </c>
      <c r="I49" s="91">
        <v>121798.39000000001</v>
      </c>
      <c r="J49" s="91"/>
      <c r="K49" s="90">
        <v>121798.39000000001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152390.79</v>
      </c>
      <c r="H56" s="17" t="s">
        <v>24</v>
      </c>
      <c r="I56" s="91"/>
      <c r="J56" s="91">
        <v>152390.79</v>
      </c>
      <c r="K56" s="90">
        <v>152390.79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210225.12</v>
      </c>
      <c r="H57" s="17" t="s">
        <v>59</v>
      </c>
      <c r="I57" s="91">
        <v>63067.536000000022</v>
      </c>
      <c r="J57" s="91">
        <v>147157.58399999997</v>
      </c>
      <c r="K57" s="90">
        <v>210225.12</v>
      </c>
      <c r="L57" s="18" t="s">
        <v>257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88227.66</v>
      </c>
      <c r="H61" s="17" t="s">
        <v>24</v>
      </c>
      <c r="I61" s="91"/>
      <c r="J61" s="91">
        <v>88227.66</v>
      </c>
      <c r="K61" s="90">
        <v>88227.66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441880</v>
      </c>
      <c r="H62" s="17" t="s">
        <v>24</v>
      </c>
      <c r="I62" s="91"/>
      <c r="J62" s="91">
        <v>441880</v>
      </c>
      <c r="K62" s="90">
        <v>441880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1468055.6199999999</v>
      </c>
      <c r="H70" s="10"/>
      <c r="I70" s="90">
        <v>0</v>
      </c>
      <c r="J70" s="90">
        <v>1468055.6199999999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>
        <v>0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1095339.1599999999</v>
      </c>
      <c r="H72" s="17" t="s">
        <v>24</v>
      </c>
      <c r="I72" s="91"/>
      <c r="J72" s="91">
        <v>1095339.1599999999</v>
      </c>
      <c r="K72" s="90">
        <v>1095339.1599999999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372716.46</v>
      </c>
      <c r="H73" s="17" t="s">
        <v>24</v>
      </c>
      <c r="I73" s="91"/>
      <c r="J73" s="91">
        <v>372716.46</v>
      </c>
      <c r="K73" s="90">
        <v>372716.46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8677480.4000000004</v>
      </c>
      <c r="H76" s="26"/>
      <c r="I76" s="94">
        <v>3414169.3822000003</v>
      </c>
      <c r="J76" s="94">
        <v>5263311.0178000005</v>
      </c>
      <c r="K76" s="90">
        <v>8677480.4000000004</v>
      </c>
      <c r="L76" s="27"/>
    </row>
    <row r="77" spans="1:12" ht="15.75" x14ac:dyDescent="0.25">
      <c r="F77" s="83" t="s">
        <v>200</v>
      </c>
      <c r="G77" s="95">
        <v>8677480.3999999985</v>
      </c>
      <c r="H77" s="14"/>
      <c r="I77" s="85">
        <v>0.39345169620895948</v>
      </c>
      <c r="J77" s="85">
        <v>0.60654830379104052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33109888.218524233</v>
      </c>
      <c r="J83" s="87">
        <v>0.10311630651443425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583" priority="119" operator="notEqual">
      <formula>G15</formula>
    </cfRule>
    <cfRule type="cellIs" dxfId="1582" priority="120" operator="equal">
      <formula>G15</formula>
    </cfRule>
  </conditionalFormatting>
  <conditionalFormatting sqref="K16">
    <cfRule type="cellIs" dxfId="1581" priority="117" operator="notEqual">
      <formula>G16</formula>
    </cfRule>
    <cfRule type="cellIs" dxfId="1580" priority="118" operator="equal">
      <formula>G16</formula>
    </cfRule>
  </conditionalFormatting>
  <conditionalFormatting sqref="K17">
    <cfRule type="cellIs" dxfId="1579" priority="115" operator="notEqual">
      <formula>G17</formula>
    </cfRule>
    <cfRule type="cellIs" dxfId="1578" priority="116" operator="equal">
      <formula>G17</formula>
    </cfRule>
  </conditionalFormatting>
  <conditionalFormatting sqref="K18">
    <cfRule type="cellIs" dxfId="1577" priority="113" operator="notEqual">
      <formula>G18</formula>
    </cfRule>
    <cfRule type="cellIs" dxfId="1576" priority="114" operator="equal">
      <formula>G18</formula>
    </cfRule>
  </conditionalFormatting>
  <conditionalFormatting sqref="K19">
    <cfRule type="cellIs" dxfId="1575" priority="111" operator="notEqual">
      <formula>G19</formula>
    </cfRule>
    <cfRule type="cellIs" dxfId="1574" priority="112" operator="equal">
      <formula>G19</formula>
    </cfRule>
  </conditionalFormatting>
  <conditionalFormatting sqref="K20">
    <cfRule type="cellIs" dxfId="1573" priority="109" operator="notEqual">
      <formula>G20</formula>
    </cfRule>
    <cfRule type="cellIs" dxfId="1572" priority="110" operator="equal">
      <formula>G20</formula>
    </cfRule>
  </conditionalFormatting>
  <conditionalFormatting sqref="K21">
    <cfRule type="cellIs" dxfId="1571" priority="107" operator="notEqual">
      <formula>G21</formula>
    </cfRule>
    <cfRule type="cellIs" dxfId="1570" priority="108" operator="equal">
      <formula>G21</formula>
    </cfRule>
  </conditionalFormatting>
  <conditionalFormatting sqref="K22">
    <cfRule type="cellIs" dxfId="1569" priority="105" operator="notEqual">
      <formula>G22</formula>
    </cfRule>
    <cfRule type="cellIs" dxfId="1568" priority="106" operator="equal">
      <formula>G22</formula>
    </cfRule>
  </conditionalFormatting>
  <conditionalFormatting sqref="K23">
    <cfRule type="cellIs" dxfId="1567" priority="103" operator="notEqual">
      <formula>G23</formula>
    </cfRule>
    <cfRule type="cellIs" dxfId="1566" priority="104" operator="equal">
      <formula>G23</formula>
    </cfRule>
  </conditionalFormatting>
  <conditionalFormatting sqref="K24">
    <cfRule type="cellIs" dxfId="1565" priority="101" operator="notEqual">
      <formula>G24</formula>
    </cfRule>
    <cfRule type="cellIs" dxfId="1564" priority="102" operator="equal">
      <formula>G24</formula>
    </cfRule>
  </conditionalFormatting>
  <conditionalFormatting sqref="K26">
    <cfRule type="cellIs" dxfId="1563" priority="99" operator="notEqual">
      <formula>G26</formula>
    </cfRule>
    <cfRule type="cellIs" dxfId="1562" priority="100" operator="equal">
      <formula>G26</formula>
    </cfRule>
  </conditionalFormatting>
  <conditionalFormatting sqref="K27">
    <cfRule type="cellIs" dxfId="1561" priority="97" operator="notEqual">
      <formula>G27</formula>
    </cfRule>
    <cfRule type="cellIs" dxfId="1560" priority="98" operator="equal">
      <formula>G27</formula>
    </cfRule>
  </conditionalFormatting>
  <conditionalFormatting sqref="K28">
    <cfRule type="cellIs" dxfId="1559" priority="95" operator="notEqual">
      <formula>G28</formula>
    </cfRule>
    <cfRule type="cellIs" dxfId="1558" priority="96" operator="equal">
      <formula>G28</formula>
    </cfRule>
  </conditionalFormatting>
  <conditionalFormatting sqref="K29">
    <cfRule type="cellIs" dxfId="1557" priority="93" operator="notEqual">
      <formula>G29</formula>
    </cfRule>
    <cfRule type="cellIs" dxfId="1556" priority="94" operator="equal">
      <formula>G29</formula>
    </cfRule>
  </conditionalFormatting>
  <conditionalFormatting sqref="K30">
    <cfRule type="cellIs" dxfId="1555" priority="91" operator="notEqual">
      <formula>G30</formula>
    </cfRule>
    <cfRule type="cellIs" dxfId="1554" priority="92" operator="equal">
      <formula>G30</formula>
    </cfRule>
  </conditionalFormatting>
  <conditionalFormatting sqref="K31">
    <cfRule type="cellIs" dxfId="1553" priority="89" operator="notEqual">
      <formula>G31</formula>
    </cfRule>
    <cfRule type="cellIs" dxfId="1552" priority="90" operator="equal">
      <formula>G31</formula>
    </cfRule>
  </conditionalFormatting>
  <conditionalFormatting sqref="K32">
    <cfRule type="cellIs" dxfId="1551" priority="87" operator="notEqual">
      <formula>G32</formula>
    </cfRule>
    <cfRule type="cellIs" dxfId="1550" priority="88" operator="equal">
      <formula>G32</formula>
    </cfRule>
  </conditionalFormatting>
  <conditionalFormatting sqref="K33">
    <cfRule type="cellIs" dxfId="1549" priority="85" operator="notEqual">
      <formula>G33</formula>
    </cfRule>
    <cfRule type="cellIs" dxfId="1548" priority="86" operator="equal">
      <formula>G33</formula>
    </cfRule>
  </conditionalFormatting>
  <conditionalFormatting sqref="K34">
    <cfRule type="cellIs" dxfId="1547" priority="83" operator="notEqual">
      <formula>G34</formula>
    </cfRule>
    <cfRule type="cellIs" dxfId="1546" priority="84" operator="equal">
      <formula>G34</formula>
    </cfRule>
  </conditionalFormatting>
  <conditionalFormatting sqref="K35">
    <cfRule type="cellIs" dxfId="1545" priority="81" operator="notEqual">
      <formula>G35</formula>
    </cfRule>
    <cfRule type="cellIs" dxfId="1544" priority="82" operator="equal">
      <formula>G35</formula>
    </cfRule>
  </conditionalFormatting>
  <conditionalFormatting sqref="K36">
    <cfRule type="cellIs" dxfId="1543" priority="79" operator="notEqual">
      <formula>G36</formula>
    </cfRule>
    <cfRule type="cellIs" dxfId="1542" priority="80" operator="equal">
      <formula>G36</formula>
    </cfRule>
  </conditionalFormatting>
  <conditionalFormatting sqref="K37">
    <cfRule type="cellIs" dxfId="1541" priority="77" operator="notEqual">
      <formula>G37</formula>
    </cfRule>
    <cfRule type="cellIs" dxfId="1540" priority="78" operator="equal">
      <formula>G37</formula>
    </cfRule>
  </conditionalFormatting>
  <conditionalFormatting sqref="K38">
    <cfRule type="cellIs" dxfId="1539" priority="75" operator="notEqual">
      <formula>G38</formula>
    </cfRule>
    <cfRule type="cellIs" dxfId="1538" priority="76" operator="equal">
      <formula>G38</formula>
    </cfRule>
  </conditionalFormatting>
  <conditionalFormatting sqref="K39">
    <cfRule type="cellIs" dxfId="1537" priority="73" operator="notEqual">
      <formula>G39</formula>
    </cfRule>
    <cfRule type="cellIs" dxfId="1536" priority="74" operator="equal">
      <formula>G39</formula>
    </cfRule>
  </conditionalFormatting>
  <conditionalFormatting sqref="K40">
    <cfRule type="cellIs" dxfId="1535" priority="71" operator="notEqual">
      <formula>G40</formula>
    </cfRule>
    <cfRule type="cellIs" dxfId="1534" priority="72" operator="equal">
      <formula>G40</formula>
    </cfRule>
  </conditionalFormatting>
  <conditionalFormatting sqref="K41">
    <cfRule type="cellIs" dxfId="1533" priority="69" operator="notEqual">
      <formula>G41</formula>
    </cfRule>
    <cfRule type="cellIs" dxfId="1532" priority="70" operator="equal">
      <formula>G41</formula>
    </cfRule>
  </conditionalFormatting>
  <conditionalFormatting sqref="K43">
    <cfRule type="cellIs" dxfId="1531" priority="67" operator="notEqual">
      <formula>G43</formula>
    </cfRule>
    <cfRule type="cellIs" dxfId="1530" priority="68" operator="equal">
      <formula>G43</formula>
    </cfRule>
  </conditionalFormatting>
  <conditionalFormatting sqref="K44">
    <cfRule type="cellIs" dxfId="1529" priority="65" operator="notEqual">
      <formula>G44</formula>
    </cfRule>
    <cfRule type="cellIs" dxfId="1528" priority="66" operator="equal">
      <formula>G44</formula>
    </cfRule>
  </conditionalFormatting>
  <conditionalFormatting sqref="K45">
    <cfRule type="cellIs" dxfId="1527" priority="63" operator="notEqual">
      <formula>G45</formula>
    </cfRule>
    <cfRule type="cellIs" dxfId="1526" priority="64" operator="equal">
      <formula>G45</formula>
    </cfRule>
  </conditionalFormatting>
  <conditionalFormatting sqref="K46">
    <cfRule type="cellIs" dxfId="1525" priority="61" operator="notEqual">
      <formula>G46</formula>
    </cfRule>
    <cfRule type="cellIs" dxfId="1524" priority="62" operator="equal">
      <formula>G46</formula>
    </cfRule>
  </conditionalFormatting>
  <conditionalFormatting sqref="K47">
    <cfRule type="cellIs" dxfId="1523" priority="59" operator="notEqual">
      <formula>G47</formula>
    </cfRule>
    <cfRule type="cellIs" dxfId="1522" priority="60" operator="equal">
      <formula>G47</formula>
    </cfRule>
  </conditionalFormatting>
  <conditionalFormatting sqref="K48">
    <cfRule type="cellIs" dxfId="1521" priority="57" operator="notEqual">
      <formula>G48</formula>
    </cfRule>
    <cfRule type="cellIs" dxfId="1520" priority="58" operator="equal">
      <formula>G48</formula>
    </cfRule>
  </conditionalFormatting>
  <conditionalFormatting sqref="K49">
    <cfRule type="cellIs" dxfId="1519" priority="55" operator="notEqual">
      <formula>G49</formula>
    </cfRule>
    <cfRule type="cellIs" dxfId="1518" priority="56" operator="equal">
      <formula>G49</formula>
    </cfRule>
  </conditionalFormatting>
  <conditionalFormatting sqref="K50">
    <cfRule type="cellIs" dxfId="1517" priority="53" operator="notEqual">
      <formula>G50</formula>
    </cfRule>
    <cfRule type="cellIs" dxfId="1516" priority="54" operator="equal">
      <formula>G50</formula>
    </cfRule>
  </conditionalFormatting>
  <conditionalFormatting sqref="K51">
    <cfRule type="cellIs" dxfId="1515" priority="51" operator="notEqual">
      <formula>G51</formula>
    </cfRule>
    <cfRule type="cellIs" dxfId="1514" priority="52" operator="equal">
      <formula>G51</formula>
    </cfRule>
  </conditionalFormatting>
  <conditionalFormatting sqref="K52">
    <cfRule type="cellIs" dxfId="1513" priority="49" operator="notEqual">
      <formula>G52</formula>
    </cfRule>
    <cfRule type="cellIs" dxfId="1512" priority="50" operator="equal">
      <formula>G52</formula>
    </cfRule>
  </conditionalFormatting>
  <conditionalFormatting sqref="K53">
    <cfRule type="cellIs" dxfId="1511" priority="47" operator="notEqual">
      <formula>G53</formula>
    </cfRule>
    <cfRule type="cellIs" dxfId="1510" priority="48" operator="equal">
      <formula>G53</formula>
    </cfRule>
  </conditionalFormatting>
  <conditionalFormatting sqref="K54">
    <cfRule type="cellIs" dxfId="1509" priority="45" operator="notEqual">
      <formula>G54</formula>
    </cfRule>
    <cfRule type="cellIs" dxfId="1508" priority="46" operator="equal">
      <formula>G54</formula>
    </cfRule>
  </conditionalFormatting>
  <conditionalFormatting sqref="K55">
    <cfRule type="cellIs" dxfId="1507" priority="43" operator="notEqual">
      <formula>G55</formula>
    </cfRule>
    <cfRule type="cellIs" dxfId="1506" priority="44" operator="equal">
      <formula>G55</formula>
    </cfRule>
  </conditionalFormatting>
  <conditionalFormatting sqref="K56">
    <cfRule type="cellIs" dxfId="1505" priority="41" operator="notEqual">
      <formula>G56</formula>
    </cfRule>
    <cfRule type="cellIs" dxfId="1504" priority="42" operator="equal">
      <formula>G56</formula>
    </cfRule>
  </conditionalFormatting>
  <conditionalFormatting sqref="K57">
    <cfRule type="cellIs" dxfId="1503" priority="39" operator="notEqual">
      <formula>G57</formula>
    </cfRule>
    <cfRule type="cellIs" dxfId="1502" priority="40" operator="equal">
      <formula>G57</formula>
    </cfRule>
  </conditionalFormatting>
  <conditionalFormatting sqref="K58">
    <cfRule type="cellIs" dxfId="1501" priority="37" operator="notEqual">
      <formula>G58</formula>
    </cfRule>
    <cfRule type="cellIs" dxfId="1500" priority="38" operator="equal">
      <formula>G58</formula>
    </cfRule>
  </conditionalFormatting>
  <conditionalFormatting sqref="K59">
    <cfRule type="cellIs" dxfId="1499" priority="35" operator="notEqual">
      <formula>G59</formula>
    </cfRule>
    <cfRule type="cellIs" dxfId="1498" priority="36" operator="equal">
      <formula>G59</formula>
    </cfRule>
  </conditionalFormatting>
  <conditionalFormatting sqref="K60">
    <cfRule type="cellIs" dxfId="1497" priority="33" operator="notEqual">
      <formula>G60</formula>
    </cfRule>
    <cfRule type="cellIs" dxfId="1496" priority="34" operator="equal">
      <formula>G60</formula>
    </cfRule>
  </conditionalFormatting>
  <conditionalFormatting sqref="K61">
    <cfRule type="cellIs" dxfId="1495" priority="31" operator="notEqual">
      <formula>G61</formula>
    </cfRule>
    <cfRule type="cellIs" dxfId="1494" priority="32" operator="equal">
      <formula>G61</formula>
    </cfRule>
  </conditionalFormatting>
  <conditionalFormatting sqref="K62">
    <cfRule type="cellIs" dxfId="1493" priority="29" operator="notEqual">
      <formula>G62</formula>
    </cfRule>
    <cfRule type="cellIs" dxfId="1492" priority="30" operator="equal">
      <formula>G62</formula>
    </cfRule>
  </conditionalFormatting>
  <conditionalFormatting sqref="K63">
    <cfRule type="cellIs" dxfId="1491" priority="27" operator="notEqual">
      <formula>G63</formula>
    </cfRule>
    <cfRule type="cellIs" dxfId="1490" priority="28" operator="equal">
      <formula>G63</formula>
    </cfRule>
  </conditionalFormatting>
  <conditionalFormatting sqref="K67">
    <cfRule type="cellIs" dxfId="1489" priority="25" operator="notEqual">
      <formula>G67</formula>
    </cfRule>
    <cfRule type="cellIs" dxfId="1488" priority="26" operator="equal">
      <formula>G67</formula>
    </cfRule>
  </conditionalFormatting>
  <conditionalFormatting sqref="K68">
    <cfRule type="cellIs" dxfId="1487" priority="23" operator="notEqual">
      <formula>G68</formula>
    </cfRule>
    <cfRule type="cellIs" dxfId="1486" priority="24" operator="equal">
      <formula>G68</formula>
    </cfRule>
  </conditionalFormatting>
  <conditionalFormatting sqref="K69">
    <cfRule type="cellIs" dxfId="1485" priority="21" operator="notEqual">
      <formula>G69</formula>
    </cfRule>
    <cfRule type="cellIs" dxfId="1484" priority="22" operator="equal">
      <formula>G69</formula>
    </cfRule>
  </conditionalFormatting>
  <conditionalFormatting sqref="K71">
    <cfRule type="cellIs" dxfId="1483" priority="19" operator="notEqual">
      <formula>G71</formula>
    </cfRule>
    <cfRule type="cellIs" dxfId="1482" priority="20" operator="equal">
      <formula>G71</formula>
    </cfRule>
  </conditionalFormatting>
  <conditionalFormatting sqref="K72">
    <cfRule type="cellIs" dxfId="1481" priority="17" operator="notEqual">
      <formula>G72</formula>
    </cfRule>
    <cfRule type="cellIs" dxfId="1480" priority="18" operator="equal">
      <formula>G72</formula>
    </cfRule>
  </conditionalFormatting>
  <conditionalFormatting sqref="K73">
    <cfRule type="cellIs" dxfId="1479" priority="15" operator="notEqual">
      <formula>G73</formula>
    </cfRule>
    <cfRule type="cellIs" dxfId="1478" priority="16" operator="equal">
      <formula>G73</formula>
    </cfRule>
  </conditionalFormatting>
  <conditionalFormatting sqref="K76">
    <cfRule type="cellIs" dxfId="1477" priority="13" operator="notEqual">
      <formula>G76</formula>
    </cfRule>
    <cfRule type="cellIs" dxfId="1476" priority="14" operator="equal">
      <formula>G76</formula>
    </cfRule>
  </conditionalFormatting>
  <conditionalFormatting sqref="K9">
    <cfRule type="cellIs" dxfId="1475" priority="131" operator="notEqual">
      <formula>G9</formula>
    </cfRule>
    <cfRule type="cellIs" dxfId="1474" priority="132" operator="equal">
      <formula>G9</formula>
    </cfRule>
  </conditionalFormatting>
  <conditionalFormatting sqref="K10">
    <cfRule type="cellIs" dxfId="1473" priority="129" operator="notEqual">
      <formula>G10</formula>
    </cfRule>
    <cfRule type="cellIs" dxfId="1472" priority="130" operator="equal">
      <formula>G10</formula>
    </cfRule>
  </conditionalFormatting>
  <conditionalFormatting sqref="K11">
    <cfRule type="cellIs" dxfId="1471" priority="127" operator="notEqual">
      <formula>G11</formula>
    </cfRule>
    <cfRule type="cellIs" dxfId="1470" priority="128" operator="equal">
      <formula>G11</formula>
    </cfRule>
  </conditionalFormatting>
  <conditionalFormatting sqref="K12">
    <cfRule type="cellIs" dxfId="1469" priority="125" operator="notEqual">
      <formula>G12</formula>
    </cfRule>
    <cfRule type="cellIs" dxfId="1468" priority="126" operator="equal">
      <formula>G12</formula>
    </cfRule>
  </conditionalFormatting>
  <conditionalFormatting sqref="K13">
    <cfRule type="cellIs" dxfId="1467" priority="123" operator="notEqual">
      <formula>G13</formula>
    </cfRule>
    <cfRule type="cellIs" dxfId="1466" priority="124" operator="equal">
      <formula>G13</formula>
    </cfRule>
  </conditionalFormatting>
  <conditionalFormatting sqref="K14">
    <cfRule type="cellIs" dxfId="1465" priority="121" operator="notEqual">
      <formula>G14</formula>
    </cfRule>
    <cfRule type="cellIs" dxfId="1464" priority="122" operator="equal">
      <formula>G14</formula>
    </cfRule>
  </conditionalFormatting>
  <conditionalFormatting sqref="G76">
    <cfRule type="cellIs" dxfId="1463" priority="11" operator="notEqual">
      <formula>$G$77</formula>
    </cfRule>
    <cfRule type="cellIs" dxfId="146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B5F4366-7BAA-48CE-AE0B-E907257F4756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321E21-7BE9-4390-95B9-16391D3D890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F5D17D2-F756-4C25-B8C3-8F3D125D9721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5E7FB84-BA2F-4E0A-ABAA-D5461E3FEB9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59CE7F8-E2B1-4B73-9062-B60BA47EF211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EC9C27E3-114C-4676-A2DB-8A5DA3DC36C4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C721E1C-4B28-4031-85D6-FB1E4CFBDA2F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0A81FAF8-CC60-4413-B009-901114FDFD8A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765A72-DBD2-4AEB-A9DE-AD1919E34B3E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62F50B0-F3AF-4667-A843-F45BB4F1D1B0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Normal="100"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163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3175543.8200000003</v>
      </c>
      <c r="H8" s="10"/>
      <c r="I8" s="90">
        <v>2326276.33</v>
      </c>
      <c r="J8" s="90">
        <v>849267.49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103457.24</v>
      </c>
      <c r="H10" s="17" t="s">
        <v>15</v>
      </c>
      <c r="I10" s="91">
        <v>103457.24</v>
      </c>
      <c r="J10" s="91"/>
      <c r="K10" s="90">
        <v>103457.24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695318.42</v>
      </c>
      <c r="H11" s="17" t="s">
        <v>15</v>
      </c>
      <c r="I11" s="91">
        <v>695318.42</v>
      </c>
      <c r="J11" s="91"/>
      <c r="K11" s="90">
        <v>695318.42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1527500.67</v>
      </c>
      <c r="H13" s="17" t="s">
        <v>15</v>
      </c>
      <c r="I13" s="91">
        <v>1527500.67</v>
      </c>
      <c r="J13" s="91"/>
      <c r="K13" s="90">
        <v>1527500.67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559973.27</v>
      </c>
      <c r="H18" s="17" t="s">
        <v>24</v>
      </c>
      <c r="I18" s="91"/>
      <c r="J18" s="91">
        <v>559973.27</v>
      </c>
      <c r="K18" s="90">
        <v>559973.27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288419.21999999997</v>
      </c>
      <c r="H20" s="17" t="s">
        <v>24</v>
      </c>
      <c r="I20" s="91"/>
      <c r="J20" s="91">
        <v>288419.21999999997</v>
      </c>
      <c r="K20" s="90">
        <v>288419.21999999997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875</v>
      </c>
      <c r="H23" s="17" t="s">
        <v>24</v>
      </c>
      <c r="I23" s="91"/>
      <c r="J23" s="91">
        <v>875</v>
      </c>
      <c r="K23" s="90">
        <v>875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3306892.8600000003</v>
      </c>
      <c r="H25" s="10"/>
      <c r="I25" s="90">
        <v>1773725.5100000002</v>
      </c>
      <c r="J25" s="90">
        <v>1533167.35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817459.67</v>
      </c>
      <c r="H28" s="17" t="s">
        <v>59</v>
      </c>
      <c r="I28" s="91">
        <v>481894.40000000002</v>
      </c>
      <c r="J28" s="91">
        <v>335565.27</v>
      </c>
      <c r="K28" s="90">
        <v>817459.67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89988.29</v>
      </c>
      <c r="H29" s="17" t="s">
        <v>15</v>
      </c>
      <c r="I29" s="91">
        <v>89988.29</v>
      </c>
      <c r="J29" s="91"/>
      <c r="K29" s="90">
        <v>89988.29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675512.47</v>
      </c>
      <c r="H31" s="17" t="s">
        <v>15</v>
      </c>
      <c r="I31" s="91">
        <v>675512.47</v>
      </c>
      <c r="J31" s="91"/>
      <c r="K31" s="90">
        <v>675512.47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617413.91</v>
      </c>
      <c r="H32" s="17" t="s">
        <v>24</v>
      </c>
      <c r="I32" s="91"/>
      <c r="J32" s="91">
        <v>617413.91</v>
      </c>
      <c r="K32" s="90">
        <v>617413.91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526330.35</v>
      </c>
      <c r="H35" s="17" t="s">
        <v>15</v>
      </c>
      <c r="I35" s="91">
        <v>526330.35</v>
      </c>
      <c r="J35" s="91"/>
      <c r="K35" s="90">
        <v>526330.35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380576.07</v>
      </c>
      <c r="H40" s="17" t="s">
        <v>24</v>
      </c>
      <c r="I40" s="91"/>
      <c r="J40" s="91">
        <v>380576.07</v>
      </c>
      <c r="K40" s="90">
        <v>380576.07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199612.1</v>
      </c>
      <c r="H41" s="17" t="s">
        <v>24</v>
      </c>
      <c r="I41" s="91"/>
      <c r="J41" s="91">
        <v>199612.1</v>
      </c>
      <c r="K41" s="90">
        <v>199612.1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6195583.9700000007</v>
      </c>
      <c r="H42" s="10"/>
      <c r="I42" s="90">
        <v>3433163.9499999997</v>
      </c>
      <c r="J42" s="90">
        <v>2762420.0199999996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513242.47</v>
      </c>
      <c r="H44" s="17" t="s">
        <v>15</v>
      </c>
      <c r="I44" s="91">
        <v>513242.47</v>
      </c>
      <c r="J44" s="91">
        <v>0</v>
      </c>
      <c r="K44" s="90">
        <v>513242.47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1789408.75</v>
      </c>
      <c r="H45" s="17" t="s">
        <v>24</v>
      </c>
      <c r="I45" s="91"/>
      <c r="J45" s="91">
        <v>1789408.75</v>
      </c>
      <c r="K45" s="90">
        <v>1789408.75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111098.82</v>
      </c>
      <c r="H46" s="17" t="s">
        <v>24</v>
      </c>
      <c r="I46" s="91"/>
      <c r="J46" s="91">
        <v>111098.82</v>
      </c>
      <c r="K46" s="90">
        <v>111098.82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2201897.4900000002</v>
      </c>
      <c r="H47" s="17" t="s">
        <v>15</v>
      </c>
      <c r="I47" s="91">
        <v>2201897.4900000002</v>
      </c>
      <c r="J47" s="91"/>
      <c r="K47" s="90">
        <v>2201897.4900000002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369995.55</v>
      </c>
      <c r="H49" s="17" t="s">
        <v>15</v>
      </c>
      <c r="I49" s="91">
        <v>369995.55</v>
      </c>
      <c r="J49" s="91"/>
      <c r="K49" s="90">
        <v>369995.55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230041.12</v>
      </c>
      <c r="H50" s="17" t="s">
        <v>15</v>
      </c>
      <c r="I50" s="91">
        <v>230041.12</v>
      </c>
      <c r="J50" s="91"/>
      <c r="K50" s="90">
        <v>230041.12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117987.32</v>
      </c>
      <c r="H53" s="17" t="s">
        <v>15</v>
      </c>
      <c r="I53" s="91">
        <v>117987.32</v>
      </c>
      <c r="J53" s="91"/>
      <c r="K53" s="90">
        <v>117987.32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239785.29</v>
      </c>
      <c r="H56" s="17" t="s">
        <v>24</v>
      </c>
      <c r="I56" s="91"/>
      <c r="J56" s="91">
        <v>239785.29</v>
      </c>
      <c r="K56" s="90">
        <v>239785.29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314.8</v>
      </c>
      <c r="H57" s="17" t="s">
        <v>24</v>
      </c>
      <c r="I57" s="91"/>
      <c r="J57" s="91">
        <v>314.8</v>
      </c>
      <c r="K57" s="90">
        <v>314.8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95678.87</v>
      </c>
      <c r="H59" s="17" t="s">
        <v>24</v>
      </c>
      <c r="I59" s="91"/>
      <c r="J59" s="91">
        <v>95678.87</v>
      </c>
      <c r="K59" s="90">
        <v>95678.87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137932.94</v>
      </c>
      <c r="H60" s="17" t="s">
        <v>24</v>
      </c>
      <c r="I60" s="91"/>
      <c r="J60" s="91">
        <v>137932.94</v>
      </c>
      <c r="K60" s="90">
        <v>137932.94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202286.82</v>
      </c>
      <c r="H61" s="17" t="s">
        <v>24</v>
      </c>
      <c r="I61" s="91"/>
      <c r="J61" s="91">
        <v>202286.82</v>
      </c>
      <c r="K61" s="90">
        <v>202286.82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185913.73</v>
      </c>
      <c r="H63" s="17" t="s">
        <v>24</v>
      </c>
      <c r="I63" s="91"/>
      <c r="J63" s="91">
        <v>185913.73</v>
      </c>
      <c r="K63" s="90">
        <v>185913.73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3026348.0599999996</v>
      </c>
      <c r="H70" s="10"/>
      <c r="I70" s="90">
        <v>0</v>
      </c>
      <c r="J70" s="90">
        <v>3026348.0599999996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2442410.2999999998</v>
      </c>
      <c r="H72" s="17" t="s">
        <v>24</v>
      </c>
      <c r="I72" s="91"/>
      <c r="J72" s="91">
        <v>2442410.2999999998</v>
      </c>
      <c r="K72" s="90">
        <v>2442410.2999999998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583937.76</v>
      </c>
      <c r="H73" s="17" t="s">
        <v>24</v>
      </c>
      <c r="I73" s="91"/>
      <c r="J73" s="91">
        <v>583937.76</v>
      </c>
      <c r="K73" s="90">
        <v>583937.76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15704368.710000001</v>
      </c>
      <c r="H76" s="119"/>
      <c r="I76" s="94">
        <v>7533165.79</v>
      </c>
      <c r="J76" s="94">
        <v>8171202.919999999</v>
      </c>
      <c r="K76" s="90">
        <v>15704368.709999999</v>
      </c>
      <c r="L76" s="27"/>
    </row>
    <row r="77" spans="1:12" ht="15.75" x14ac:dyDescent="0.25">
      <c r="F77" s="83" t="s">
        <v>200</v>
      </c>
      <c r="G77" s="95">
        <v>15704368.709999999</v>
      </c>
      <c r="H77" s="14"/>
      <c r="I77" s="120">
        <v>0.47968599878854984</v>
      </c>
      <c r="J77" s="120">
        <v>0.52031400121145011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128763901.7814343</v>
      </c>
      <c r="J83" s="87">
        <v>5.8503708615376571E-2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451" priority="131" operator="notEqual">
      <formula>G9</formula>
    </cfRule>
    <cfRule type="cellIs" dxfId="1450" priority="132" operator="equal">
      <formula>G9</formula>
    </cfRule>
  </conditionalFormatting>
  <conditionalFormatting sqref="K76">
    <cfRule type="cellIs" dxfId="1449" priority="13" operator="notEqual">
      <formula>G76</formula>
    </cfRule>
    <cfRule type="cellIs" dxfId="1448" priority="14" operator="equal">
      <formula>G76</formula>
    </cfRule>
  </conditionalFormatting>
  <conditionalFormatting sqref="K10">
    <cfRule type="cellIs" dxfId="1447" priority="129" operator="notEqual">
      <formula>G10</formula>
    </cfRule>
    <cfRule type="cellIs" dxfId="1446" priority="130" operator="equal">
      <formula>G10</formula>
    </cfRule>
  </conditionalFormatting>
  <conditionalFormatting sqref="K11">
    <cfRule type="cellIs" dxfId="1445" priority="127" operator="notEqual">
      <formula>G11</formula>
    </cfRule>
    <cfRule type="cellIs" dxfId="1444" priority="128" operator="equal">
      <formula>G11</formula>
    </cfRule>
  </conditionalFormatting>
  <conditionalFormatting sqref="K12">
    <cfRule type="cellIs" dxfId="1443" priority="125" operator="notEqual">
      <formula>G12</formula>
    </cfRule>
    <cfRule type="cellIs" dxfId="1442" priority="126" operator="equal">
      <formula>G12</formula>
    </cfRule>
  </conditionalFormatting>
  <conditionalFormatting sqref="K13">
    <cfRule type="cellIs" dxfId="1441" priority="123" operator="notEqual">
      <formula>G13</formula>
    </cfRule>
    <cfRule type="cellIs" dxfId="1440" priority="124" operator="equal">
      <formula>G13</formula>
    </cfRule>
  </conditionalFormatting>
  <conditionalFormatting sqref="K14">
    <cfRule type="cellIs" dxfId="1439" priority="121" operator="notEqual">
      <formula>G14</formula>
    </cfRule>
    <cfRule type="cellIs" dxfId="1438" priority="122" operator="equal">
      <formula>G14</formula>
    </cfRule>
  </conditionalFormatting>
  <conditionalFormatting sqref="K15">
    <cfRule type="cellIs" dxfId="1437" priority="119" operator="notEqual">
      <formula>G15</formula>
    </cfRule>
    <cfRule type="cellIs" dxfId="1436" priority="120" operator="equal">
      <formula>G15</formula>
    </cfRule>
  </conditionalFormatting>
  <conditionalFormatting sqref="K16">
    <cfRule type="cellIs" dxfId="1435" priority="117" operator="notEqual">
      <formula>G16</formula>
    </cfRule>
    <cfRule type="cellIs" dxfId="1434" priority="118" operator="equal">
      <formula>G16</formula>
    </cfRule>
  </conditionalFormatting>
  <conditionalFormatting sqref="K17">
    <cfRule type="cellIs" dxfId="1433" priority="115" operator="notEqual">
      <formula>G17</formula>
    </cfRule>
    <cfRule type="cellIs" dxfId="1432" priority="116" operator="equal">
      <formula>G17</formula>
    </cfRule>
  </conditionalFormatting>
  <conditionalFormatting sqref="K18">
    <cfRule type="cellIs" dxfId="1431" priority="113" operator="notEqual">
      <formula>G18</formula>
    </cfRule>
    <cfRule type="cellIs" dxfId="1430" priority="114" operator="equal">
      <formula>G18</formula>
    </cfRule>
  </conditionalFormatting>
  <conditionalFormatting sqref="K19">
    <cfRule type="cellIs" dxfId="1429" priority="111" operator="notEqual">
      <formula>G19</formula>
    </cfRule>
    <cfRule type="cellIs" dxfId="1428" priority="112" operator="equal">
      <formula>G19</formula>
    </cfRule>
  </conditionalFormatting>
  <conditionalFormatting sqref="K20">
    <cfRule type="cellIs" dxfId="1427" priority="109" operator="notEqual">
      <formula>G20</formula>
    </cfRule>
    <cfRule type="cellIs" dxfId="1426" priority="110" operator="equal">
      <formula>G20</formula>
    </cfRule>
  </conditionalFormatting>
  <conditionalFormatting sqref="K21">
    <cfRule type="cellIs" dxfId="1425" priority="107" operator="notEqual">
      <formula>G21</formula>
    </cfRule>
    <cfRule type="cellIs" dxfId="1424" priority="108" operator="equal">
      <formula>G21</formula>
    </cfRule>
  </conditionalFormatting>
  <conditionalFormatting sqref="K22">
    <cfRule type="cellIs" dxfId="1423" priority="105" operator="notEqual">
      <formula>G22</formula>
    </cfRule>
    <cfRule type="cellIs" dxfId="1422" priority="106" operator="equal">
      <formula>G22</formula>
    </cfRule>
  </conditionalFormatting>
  <conditionalFormatting sqref="K23">
    <cfRule type="cellIs" dxfId="1421" priority="103" operator="notEqual">
      <formula>G23</formula>
    </cfRule>
    <cfRule type="cellIs" dxfId="1420" priority="104" operator="equal">
      <formula>G23</formula>
    </cfRule>
  </conditionalFormatting>
  <conditionalFormatting sqref="K24">
    <cfRule type="cellIs" dxfId="1419" priority="101" operator="notEqual">
      <formula>G24</formula>
    </cfRule>
    <cfRule type="cellIs" dxfId="1418" priority="102" operator="equal">
      <formula>G24</formula>
    </cfRule>
  </conditionalFormatting>
  <conditionalFormatting sqref="K26">
    <cfRule type="cellIs" dxfId="1417" priority="99" operator="notEqual">
      <formula>G26</formula>
    </cfRule>
    <cfRule type="cellIs" dxfId="1416" priority="100" operator="equal">
      <formula>G26</formula>
    </cfRule>
  </conditionalFormatting>
  <conditionalFormatting sqref="K27">
    <cfRule type="cellIs" dxfId="1415" priority="97" operator="notEqual">
      <formula>G27</formula>
    </cfRule>
    <cfRule type="cellIs" dxfId="1414" priority="98" operator="equal">
      <formula>G27</formula>
    </cfRule>
  </conditionalFormatting>
  <conditionalFormatting sqref="K28">
    <cfRule type="cellIs" dxfId="1413" priority="95" operator="notEqual">
      <formula>G28</formula>
    </cfRule>
    <cfRule type="cellIs" dxfId="1412" priority="96" operator="equal">
      <formula>G28</formula>
    </cfRule>
  </conditionalFormatting>
  <conditionalFormatting sqref="K29">
    <cfRule type="cellIs" dxfId="1411" priority="93" operator="notEqual">
      <formula>G29</formula>
    </cfRule>
    <cfRule type="cellIs" dxfId="1410" priority="94" operator="equal">
      <formula>G29</formula>
    </cfRule>
  </conditionalFormatting>
  <conditionalFormatting sqref="K30">
    <cfRule type="cellIs" dxfId="1409" priority="91" operator="notEqual">
      <formula>G30</formula>
    </cfRule>
    <cfRule type="cellIs" dxfId="1408" priority="92" operator="equal">
      <formula>G30</formula>
    </cfRule>
  </conditionalFormatting>
  <conditionalFormatting sqref="K31">
    <cfRule type="cellIs" dxfId="1407" priority="89" operator="notEqual">
      <formula>G31</formula>
    </cfRule>
    <cfRule type="cellIs" dxfId="1406" priority="90" operator="equal">
      <formula>G31</formula>
    </cfRule>
  </conditionalFormatting>
  <conditionalFormatting sqref="K32">
    <cfRule type="cellIs" dxfId="1405" priority="87" operator="notEqual">
      <formula>G32</formula>
    </cfRule>
    <cfRule type="cellIs" dxfId="1404" priority="88" operator="equal">
      <formula>G32</formula>
    </cfRule>
  </conditionalFormatting>
  <conditionalFormatting sqref="K33">
    <cfRule type="cellIs" dxfId="1403" priority="85" operator="notEqual">
      <formula>G33</formula>
    </cfRule>
    <cfRule type="cellIs" dxfId="1402" priority="86" operator="equal">
      <formula>G33</formula>
    </cfRule>
  </conditionalFormatting>
  <conditionalFormatting sqref="K34">
    <cfRule type="cellIs" dxfId="1401" priority="83" operator="notEqual">
      <formula>G34</formula>
    </cfRule>
    <cfRule type="cellIs" dxfId="1400" priority="84" operator="equal">
      <formula>G34</formula>
    </cfRule>
  </conditionalFormatting>
  <conditionalFormatting sqref="K35">
    <cfRule type="cellIs" dxfId="1399" priority="81" operator="notEqual">
      <formula>G35</formula>
    </cfRule>
    <cfRule type="cellIs" dxfId="1398" priority="82" operator="equal">
      <formula>G35</formula>
    </cfRule>
  </conditionalFormatting>
  <conditionalFormatting sqref="K36">
    <cfRule type="cellIs" dxfId="1397" priority="79" operator="notEqual">
      <formula>G36</formula>
    </cfRule>
    <cfRule type="cellIs" dxfId="1396" priority="80" operator="equal">
      <formula>G36</formula>
    </cfRule>
  </conditionalFormatting>
  <conditionalFormatting sqref="K37">
    <cfRule type="cellIs" dxfId="1395" priority="77" operator="notEqual">
      <formula>G37</formula>
    </cfRule>
    <cfRule type="cellIs" dxfId="1394" priority="78" operator="equal">
      <formula>G37</formula>
    </cfRule>
  </conditionalFormatting>
  <conditionalFormatting sqref="K38">
    <cfRule type="cellIs" dxfId="1393" priority="75" operator="notEqual">
      <formula>G38</formula>
    </cfRule>
    <cfRule type="cellIs" dxfId="1392" priority="76" operator="equal">
      <formula>G38</formula>
    </cfRule>
  </conditionalFormatting>
  <conditionalFormatting sqref="K39">
    <cfRule type="cellIs" dxfId="1391" priority="73" operator="notEqual">
      <formula>G39</formula>
    </cfRule>
    <cfRule type="cellIs" dxfId="1390" priority="74" operator="equal">
      <formula>G39</formula>
    </cfRule>
  </conditionalFormatting>
  <conditionalFormatting sqref="K40">
    <cfRule type="cellIs" dxfId="1389" priority="71" operator="notEqual">
      <formula>G40</formula>
    </cfRule>
    <cfRule type="cellIs" dxfId="1388" priority="72" operator="equal">
      <formula>G40</formula>
    </cfRule>
  </conditionalFormatting>
  <conditionalFormatting sqref="K41">
    <cfRule type="cellIs" dxfId="1387" priority="69" operator="notEqual">
      <formula>G41</formula>
    </cfRule>
    <cfRule type="cellIs" dxfId="1386" priority="70" operator="equal">
      <formula>G41</formula>
    </cfRule>
  </conditionalFormatting>
  <conditionalFormatting sqref="K43">
    <cfRule type="cellIs" dxfId="1385" priority="67" operator="notEqual">
      <formula>G43</formula>
    </cfRule>
    <cfRule type="cellIs" dxfId="1384" priority="68" operator="equal">
      <formula>G43</formula>
    </cfRule>
  </conditionalFormatting>
  <conditionalFormatting sqref="K44">
    <cfRule type="cellIs" dxfId="1383" priority="65" operator="notEqual">
      <formula>G44</formula>
    </cfRule>
    <cfRule type="cellIs" dxfId="1382" priority="66" operator="equal">
      <formula>G44</formula>
    </cfRule>
  </conditionalFormatting>
  <conditionalFormatting sqref="K45">
    <cfRule type="cellIs" dxfId="1381" priority="63" operator="notEqual">
      <formula>G45</formula>
    </cfRule>
    <cfRule type="cellIs" dxfId="1380" priority="64" operator="equal">
      <formula>G45</formula>
    </cfRule>
  </conditionalFormatting>
  <conditionalFormatting sqref="K46">
    <cfRule type="cellIs" dxfId="1379" priority="61" operator="notEqual">
      <formula>G46</formula>
    </cfRule>
    <cfRule type="cellIs" dxfId="1378" priority="62" operator="equal">
      <formula>G46</formula>
    </cfRule>
  </conditionalFormatting>
  <conditionalFormatting sqref="K47">
    <cfRule type="cellIs" dxfId="1377" priority="59" operator="notEqual">
      <formula>G47</formula>
    </cfRule>
    <cfRule type="cellIs" dxfId="1376" priority="60" operator="equal">
      <formula>G47</formula>
    </cfRule>
  </conditionalFormatting>
  <conditionalFormatting sqref="K48">
    <cfRule type="cellIs" dxfId="1375" priority="57" operator="notEqual">
      <formula>G48</formula>
    </cfRule>
    <cfRule type="cellIs" dxfId="1374" priority="58" operator="equal">
      <formula>G48</formula>
    </cfRule>
  </conditionalFormatting>
  <conditionalFormatting sqref="K49">
    <cfRule type="cellIs" dxfId="1373" priority="55" operator="notEqual">
      <formula>G49</formula>
    </cfRule>
    <cfRule type="cellIs" dxfId="1372" priority="56" operator="equal">
      <formula>G49</formula>
    </cfRule>
  </conditionalFormatting>
  <conditionalFormatting sqref="K50">
    <cfRule type="cellIs" dxfId="1371" priority="53" operator="notEqual">
      <formula>G50</formula>
    </cfRule>
    <cfRule type="cellIs" dxfId="1370" priority="54" operator="equal">
      <formula>G50</formula>
    </cfRule>
  </conditionalFormatting>
  <conditionalFormatting sqref="K51">
    <cfRule type="cellIs" dxfId="1369" priority="51" operator="notEqual">
      <formula>G51</formula>
    </cfRule>
    <cfRule type="cellIs" dxfId="1368" priority="52" operator="equal">
      <formula>G51</formula>
    </cfRule>
  </conditionalFormatting>
  <conditionalFormatting sqref="K52">
    <cfRule type="cellIs" dxfId="1367" priority="49" operator="notEqual">
      <formula>G52</formula>
    </cfRule>
    <cfRule type="cellIs" dxfId="1366" priority="50" operator="equal">
      <formula>G52</formula>
    </cfRule>
  </conditionalFormatting>
  <conditionalFormatting sqref="K53">
    <cfRule type="cellIs" dxfId="1365" priority="47" operator="notEqual">
      <formula>G53</formula>
    </cfRule>
    <cfRule type="cellIs" dxfId="1364" priority="48" operator="equal">
      <formula>G53</formula>
    </cfRule>
  </conditionalFormatting>
  <conditionalFormatting sqref="K54">
    <cfRule type="cellIs" dxfId="1363" priority="45" operator="notEqual">
      <formula>G54</formula>
    </cfRule>
    <cfRule type="cellIs" dxfId="1362" priority="46" operator="equal">
      <formula>G54</formula>
    </cfRule>
  </conditionalFormatting>
  <conditionalFormatting sqref="K55">
    <cfRule type="cellIs" dxfId="1361" priority="43" operator="notEqual">
      <formula>G55</formula>
    </cfRule>
    <cfRule type="cellIs" dxfId="1360" priority="44" operator="equal">
      <formula>G55</formula>
    </cfRule>
  </conditionalFormatting>
  <conditionalFormatting sqref="K56">
    <cfRule type="cellIs" dxfId="1359" priority="41" operator="notEqual">
      <formula>G56</formula>
    </cfRule>
    <cfRule type="cellIs" dxfId="1358" priority="42" operator="equal">
      <formula>G56</formula>
    </cfRule>
  </conditionalFormatting>
  <conditionalFormatting sqref="K57">
    <cfRule type="cellIs" dxfId="1357" priority="39" operator="notEqual">
      <formula>G57</formula>
    </cfRule>
    <cfRule type="cellIs" dxfId="1356" priority="40" operator="equal">
      <formula>G57</formula>
    </cfRule>
  </conditionalFormatting>
  <conditionalFormatting sqref="K58">
    <cfRule type="cellIs" dxfId="1355" priority="37" operator="notEqual">
      <formula>G58</formula>
    </cfRule>
    <cfRule type="cellIs" dxfId="1354" priority="38" operator="equal">
      <formula>G58</formula>
    </cfRule>
  </conditionalFormatting>
  <conditionalFormatting sqref="K59">
    <cfRule type="cellIs" dxfId="1353" priority="35" operator="notEqual">
      <formula>G59</formula>
    </cfRule>
    <cfRule type="cellIs" dxfId="1352" priority="36" operator="equal">
      <formula>G59</formula>
    </cfRule>
  </conditionalFormatting>
  <conditionalFormatting sqref="K60">
    <cfRule type="cellIs" dxfId="1351" priority="33" operator="notEqual">
      <formula>G60</formula>
    </cfRule>
    <cfRule type="cellIs" dxfId="1350" priority="34" operator="equal">
      <formula>G60</formula>
    </cfRule>
  </conditionalFormatting>
  <conditionalFormatting sqref="K61">
    <cfRule type="cellIs" dxfId="1349" priority="31" operator="notEqual">
      <formula>G61</formula>
    </cfRule>
    <cfRule type="cellIs" dxfId="1348" priority="32" operator="equal">
      <formula>G61</formula>
    </cfRule>
  </conditionalFormatting>
  <conditionalFormatting sqref="K62">
    <cfRule type="cellIs" dxfId="1347" priority="29" operator="notEqual">
      <formula>G62</formula>
    </cfRule>
    <cfRule type="cellIs" dxfId="1346" priority="30" operator="equal">
      <formula>G62</formula>
    </cfRule>
  </conditionalFormatting>
  <conditionalFormatting sqref="K63">
    <cfRule type="cellIs" dxfId="1345" priority="27" operator="notEqual">
      <formula>G63</formula>
    </cfRule>
    <cfRule type="cellIs" dxfId="1344" priority="28" operator="equal">
      <formula>G63</formula>
    </cfRule>
  </conditionalFormatting>
  <conditionalFormatting sqref="K67">
    <cfRule type="cellIs" dxfId="1343" priority="25" operator="notEqual">
      <formula>G67</formula>
    </cfRule>
    <cfRule type="cellIs" dxfId="1342" priority="26" operator="equal">
      <formula>G67</formula>
    </cfRule>
  </conditionalFormatting>
  <conditionalFormatting sqref="K68">
    <cfRule type="cellIs" dxfId="1341" priority="23" operator="notEqual">
      <formula>G68</formula>
    </cfRule>
    <cfRule type="cellIs" dxfId="1340" priority="24" operator="equal">
      <formula>G68</formula>
    </cfRule>
  </conditionalFormatting>
  <conditionalFormatting sqref="K69">
    <cfRule type="cellIs" dxfId="1339" priority="21" operator="notEqual">
      <formula>G69</formula>
    </cfRule>
    <cfRule type="cellIs" dxfId="1338" priority="22" operator="equal">
      <formula>G69</formula>
    </cfRule>
  </conditionalFormatting>
  <conditionalFormatting sqref="K71">
    <cfRule type="cellIs" dxfId="1337" priority="19" operator="notEqual">
      <formula>G71</formula>
    </cfRule>
    <cfRule type="cellIs" dxfId="1336" priority="20" operator="equal">
      <formula>G71</formula>
    </cfRule>
  </conditionalFormatting>
  <conditionalFormatting sqref="K72">
    <cfRule type="cellIs" dxfId="1335" priority="17" operator="notEqual">
      <formula>G72</formula>
    </cfRule>
    <cfRule type="cellIs" dxfId="1334" priority="18" operator="equal">
      <formula>G72</formula>
    </cfRule>
  </conditionalFormatting>
  <conditionalFormatting sqref="K73">
    <cfRule type="cellIs" dxfId="1333" priority="15" operator="notEqual">
      <formula>G73</formula>
    </cfRule>
    <cfRule type="cellIs" dxfId="1332" priority="16" operator="equal">
      <formula>G73</formula>
    </cfRule>
  </conditionalFormatting>
  <conditionalFormatting sqref="G76">
    <cfRule type="cellIs" dxfId="1331" priority="11" operator="notEqual">
      <formula>$G$77</formula>
    </cfRule>
    <cfRule type="cellIs" dxfId="133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C20BDAE-C4B5-4BC0-AB6D-F4109980822F}">
            <xm:f>'\Finance\Reports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F30211C-31D2-43DB-AD6D-0B58CE0C68DD}">
            <xm:f>'\Finance\Reports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89095A9-96C8-40CB-A59B-7FD2EF26ED9D}">
            <xm:f>'\Finance\Reports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7110571-80BF-43E4-B39F-D7D30AB7F6A1}">
            <xm:f>'\Finance\Reports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104773A-A189-45D4-AF35-79447E11B1C4}">
            <xm:f>'\Finance\Reports &amp; Surveys\Cost Analysis\Cost Analysis - 2014-15\Received from Colleges\Palm Beach\[18 Palm Beach 2014-15 CA2 (2) with CWE corrected 111715.xlsx]CA2 Detail'!#REF!+'\Finance\Reports &amp; Surveys\Cost Analysis\Cost Analysis - 2014-15\Received from Colleges\Palm Beach\[18 Palm Beach 2014-15 CA2 (2) with CWE corrected 111715.xlsx]CA2 Detail'!#REF!+'\Finance\Reports &amp; Surveys\Cost Analysis\Cost Analysis - 2014-15\Received from Colleges\Palm Beach\[18 Palm Beach 2014-15 CA2 (2) with CWE corrected 111715.xlsx]CA2 Detail'!#REF!+'\Finance\Reports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F2FAE076-DF87-47BC-AA59-A35568D1D5C5}">
            <xm:f>'\Finance\Reports &amp; Surveys\Cost Analysis\Cost Analysis - 2014-15\Received from Colleges\Palm Beach\[18 Palm Beach 2014-15 CA2 (2) with CWE corrected 111715.xlsx]CA2 Detail'!#REF!+'\Finance\Reports &amp; Surveys\Cost Analysis\Cost Analysis - 2014-15\Received from Colleges\Palm Beach\[18 Palm Beach 2014-15 CA2 (2) with CWE corrected 111715.xlsx]CA2 Detail'!#REF!+'\Finance\Reports &amp; Surveys\Cost Analysis\Cost Analysis - 2014-15\Received from Colleges\Palm Beach\[18 Palm Beach 2014-15 CA2 (2) with CWE corrected 111715.xlsx]CA2 Detail'!#REF!+'\Finance\Reports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E8A5844-E579-45C8-A132-87FA42B12981}">
            <xm:f>'\Finance\Reports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8BBF6FB-6423-49F6-9B59-F9024CA88D6D}">
            <xm:f>'\Finance\Reports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B0FF76-7CDC-442C-9DD0-DBC4ADBC0973}">
            <xm:f>'\Finance\Reports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80D4AAF6-5A24-4C93-BDCB-4FAD4E42182B}">
            <xm:f>'\Finance\Reports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showGridLines="0" zoomScaleNormal="100"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1939671.06</v>
      </c>
      <c r="H8" s="10"/>
      <c r="I8" s="90">
        <v>662854.70000000007</v>
      </c>
      <c r="J8" s="90">
        <v>1276816.3599999999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11434.010000000002</v>
      </c>
      <c r="H10" s="17" t="s">
        <v>15</v>
      </c>
      <c r="I10" s="91">
        <v>11434.010000000002</v>
      </c>
      <c r="J10" s="91"/>
      <c r="K10" s="90">
        <v>11434.010000000002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493563.07000000007</v>
      </c>
      <c r="H11" s="17" t="s">
        <v>15</v>
      </c>
      <c r="I11" s="91">
        <v>493563.07000000007</v>
      </c>
      <c r="J11" s="91"/>
      <c r="K11" s="90">
        <v>493563.07000000007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833648.98</v>
      </c>
      <c r="H14" s="17" t="s">
        <v>24</v>
      </c>
      <c r="I14" s="91"/>
      <c r="J14" s="91">
        <v>833648.98</v>
      </c>
      <c r="K14" s="90">
        <v>833648.98</v>
      </c>
      <c r="L14" s="18" t="s">
        <v>217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297360.73999999993</v>
      </c>
      <c r="H18" s="17" t="s">
        <v>24</v>
      </c>
      <c r="I18" s="91"/>
      <c r="J18" s="91">
        <v>297360.73999999993</v>
      </c>
      <c r="K18" s="90">
        <v>297360.73999999993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145806.64000000001</v>
      </c>
      <c r="H19" s="17" t="s">
        <v>24</v>
      </c>
      <c r="I19" s="92"/>
      <c r="J19" s="92">
        <v>145806.64000000001</v>
      </c>
      <c r="K19" s="90">
        <v>145806.64000000001</v>
      </c>
      <c r="L19" s="18" t="s">
        <v>276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157857.62</v>
      </c>
      <c r="H20" s="17" t="s">
        <v>15</v>
      </c>
      <c r="I20" s="91">
        <v>157857.62</v>
      </c>
      <c r="J20" s="91"/>
      <c r="K20" s="90">
        <v>157857.62</v>
      </c>
      <c r="L20" s="18" t="s">
        <v>324</v>
      </c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1822308.1900000002</v>
      </c>
      <c r="H25" s="10"/>
      <c r="I25" s="90">
        <v>1140236.6500000001</v>
      </c>
      <c r="J25" s="90">
        <v>682071.54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419131.35000000003</v>
      </c>
      <c r="H26" s="17" t="s">
        <v>15</v>
      </c>
      <c r="I26" s="91">
        <v>419131.35000000003</v>
      </c>
      <c r="J26" s="91"/>
      <c r="K26" s="90">
        <v>419131.35000000003</v>
      </c>
      <c r="L26" s="18" t="s">
        <v>277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784910.03</v>
      </c>
      <c r="H30" s="17" t="s">
        <v>59</v>
      </c>
      <c r="I30" s="91">
        <v>605566.75</v>
      </c>
      <c r="J30" s="91">
        <v>179343.28</v>
      </c>
      <c r="K30" s="90">
        <v>784910.03</v>
      </c>
      <c r="L30" s="18" t="s">
        <v>325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115538.55</v>
      </c>
      <c r="H31" s="17" t="s">
        <v>15</v>
      </c>
      <c r="I31" s="91">
        <v>115538.55</v>
      </c>
      <c r="J31" s="91"/>
      <c r="K31" s="90">
        <v>115538.55</v>
      </c>
      <c r="L31" s="18" t="s">
        <v>326</v>
      </c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502728.26</v>
      </c>
      <c r="H32" s="17" t="s">
        <v>24</v>
      </c>
      <c r="I32" s="91"/>
      <c r="J32" s="91">
        <v>502728.26</v>
      </c>
      <c r="K32" s="90">
        <v>502728.26</v>
      </c>
      <c r="L32" s="18" t="s">
        <v>327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2915040.9199999995</v>
      </c>
      <c r="H42" s="10"/>
      <c r="I42" s="90">
        <v>786131.85</v>
      </c>
      <c r="J42" s="90">
        <v>2128909.0699999998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1491882.4499999997</v>
      </c>
      <c r="H43" s="17" t="s">
        <v>24</v>
      </c>
      <c r="I43" s="91"/>
      <c r="J43" s="91">
        <v>1491882.4499999997</v>
      </c>
      <c r="K43" s="90">
        <v>1491882.4499999997</v>
      </c>
      <c r="L43" s="18" t="s">
        <v>328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610319.27</v>
      </c>
      <c r="H47" s="17" t="s">
        <v>15</v>
      </c>
      <c r="I47" s="91">
        <v>610319.27</v>
      </c>
      <c r="J47" s="91"/>
      <c r="K47" s="90">
        <v>610319.27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96311.48</v>
      </c>
      <c r="H49" s="17" t="s">
        <v>15</v>
      </c>
      <c r="I49" s="91">
        <v>96311.48</v>
      </c>
      <c r="J49" s="91"/>
      <c r="K49" s="90">
        <v>96311.48</v>
      </c>
      <c r="L49" s="18" t="s">
        <v>329</v>
      </c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157920.62</v>
      </c>
      <c r="H54" s="17" t="s">
        <v>24</v>
      </c>
      <c r="I54" s="91"/>
      <c r="J54" s="91">
        <v>157920.62</v>
      </c>
      <c r="K54" s="90">
        <v>157920.62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201720.3</v>
      </c>
      <c r="H55" s="17" t="s">
        <v>24</v>
      </c>
      <c r="I55" s="91"/>
      <c r="J55" s="91">
        <v>201720.3</v>
      </c>
      <c r="K55" s="90">
        <v>201720.3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52027.94</v>
      </c>
      <c r="H56" s="17" t="s">
        <v>24</v>
      </c>
      <c r="I56" s="91"/>
      <c r="J56" s="91">
        <v>52027.94</v>
      </c>
      <c r="K56" s="90">
        <v>52027.94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4514.4799999999996</v>
      </c>
      <c r="H60" s="17" t="s">
        <v>24</v>
      </c>
      <c r="I60" s="91"/>
      <c r="J60" s="91">
        <v>4514.4799999999996</v>
      </c>
      <c r="K60" s="90">
        <v>4514.4799999999996</v>
      </c>
      <c r="L60" s="18"/>
    </row>
    <row r="61" spans="1:12" ht="30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79501.100000000006</v>
      </c>
      <c r="H61" s="17" t="s">
        <v>15</v>
      </c>
      <c r="I61" s="91">
        <v>79501.100000000006</v>
      </c>
      <c r="J61" s="91"/>
      <c r="K61" s="90">
        <v>79501.100000000006</v>
      </c>
      <c r="L61" s="18" t="s">
        <v>248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185114.41999999998</v>
      </c>
      <c r="H62" s="17" t="s">
        <v>24</v>
      </c>
      <c r="I62" s="91"/>
      <c r="J62" s="91">
        <v>185114.41999999998</v>
      </c>
      <c r="K62" s="90">
        <v>185114.41999999998</v>
      </c>
      <c r="L62" s="18" t="s">
        <v>218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35728.86</v>
      </c>
      <c r="H63" s="17" t="s">
        <v>24</v>
      </c>
      <c r="I63" s="91"/>
      <c r="J63" s="91">
        <v>35728.86</v>
      </c>
      <c r="K63" s="90">
        <v>35728.86</v>
      </c>
      <c r="L63" s="18"/>
    </row>
    <row r="64" spans="1:12" ht="15" hidden="1" customHeight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t="15" hidden="1" customHeight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>
        <v>0</v>
      </c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1292079.32</v>
      </c>
      <c r="H70" s="10"/>
      <c r="I70" s="90">
        <v>40076.510500000004</v>
      </c>
      <c r="J70" s="90">
        <v>1252002.8095000002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35800</v>
      </c>
      <c r="H71" s="17"/>
      <c r="I71" s="91">
        <v>0</v>
      </c>
      <c r="J71" s="91">
        <v>35800</v>
      </c>
      <c r="K71" s="90">
        <v>35800</v>
      </c>
      <c r="L71" s="18" t="s">
        <v>219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7">
        <v>801530.21000000008</v>
      </c>
      <c r="H72" s="17" t="s">
        <v>59</v>
      </c>
      <c r="I72" s="91">
        <v>40076.510500000004</v>
      </c>
      <c r="J72" s="91">
        <v>761453.6995000001</v>
      </c>
      <c r="K72" s="98">
        <v>801530.21000000008</v>
      </c>
      <c r="L72" s="99" t="s">
        <v>330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454749.11000000004</v>
      </c>
      <c r="H73" s="17" t="s">
        <v>24</v>
      </c>
      <c r="I73" s="91"/>
      <c r="J73" s="91">
        <v>454749.11000000004</v>
      </c>
      <c r="K73" s="90">
        <v>454749.11000000004</v>
      </c>
      <c r="L73" s="18" t="s">
        <v>220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7969099.4900000002</v>
      </c>
      <c r="H76" s="26"/>
      <c r="I76" s="94">
        <v>2629299.7105</v>
      </c>
      <c r="J76" s="94">
        <v>5339799.7795000002</v>
      </c>
      <c r="K76" s="98">
        <v>7969099.4900000002</v>
      </c>
      <c r="L76" s="27"/>
    </row>
    <row r="77" spans="1:12" ht="15.75" x14ac:dyDescent="0.25">
      <c r="F77" s="83" t="s">
        <v>200</v>
      </c>
      <c r="G77" s="95">
        <v>7969099.4899999993</v>
      </c>
      <c r="H77" s="14"/>
      <c r="I77" s="85">
        <v>0.32993686599086491</v>
      </c>
      <c r="J77" s="85">
        <v>0.67006313400913509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48084418.859999992</v>
      </c>
      <c r="J83" s="87">
        <v>5.4680908552837616E-2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9" priority="119" operator="notEqual">
      <formula>G15</formula>
    </cfRule>
    <cfRule type="cellIs" dxfId="1318" priority="120" operator="equal">
      <formula>G15</formula>
    </cfRule>
  </conditionalFormatting>
  <conditionalFormatting sqref="K16">
    <cfRule type="cellIs" dxfId="1317" priority="117" operator="notEqual">
      <formula>G16</formula>
    </cfRule>
    <cfRule type="cellIs" dxfId="1316" priority="118" operator="equal">
      <formula>G16</formula>
    </cfRule>
  </conditionalFormatting>
  <conditionalFormatting sqref="K17">
    <cfRule type="cellIs" dxfId="1315" priority="115" operator="notEqual">
      <formula>G17</formula>
    </cfRule>
    <cfRule type="cellIs" dxfId="1314" priority="116" operator="equal">
      <formula>G17</formula>
    </cfRule>
  </conditionalFormatting>
  <conditionalFormatting sqref="K18">
    <cfRule type="cellIs" dxfId="1313" priority="113" operator="notEqual">
      <formula>G18</formula>
    </cfRule>
    <cfRule type="cellIs" dxfId="1312" priority="114" operator="equal">
      <formula>G18</formula>
    </cfRule>
  </conditionalFormatting>
  <conditionalFormatting sqref="K19">
    <cfRule type="cellIs" dxfId="1311" priority="111" operator="notEqual">
      <formula>G19</formula>
    </cfRule>
    <cfRule type="cellIs" dxfId="1310" priority="112" operator="equal">
      <formula>G19</formula>
    </cfRule>
  </conditionalFormatting>
  <conditionalFormatting sqref="K20">
    <cfRule type="cellIs" dxfId="1309" priority="109" operator="notEqual">
      <formula>G20</formula>
    </cfRule>
    <cfRule type="cellIs" dxfId="1308" priority="110" operator="equal">
      <formula>G20</formula>
    </cfRule>
  </conditionalFormatting>
  <conditionalFormatting sqref="K21">
    <cfRule type="cellIs" dxfId="1307" priority="107" operator="notEqual">
      <formula>G21</formula>
    </cfRule>
    <cfRule type="cellIs" dxfId="1306" priority="108" operator="equal">
      <formula>G21</formula>
    </cfRule>
  </conditionalFormatting>
  <conditionalFormatting sqref="K22">
    <cfRule type="cellIs" dxfId="1305" priority="105" operator="notEqual">
      <formula>G22</formula>
    </cfRule>
    <cfRule type="cellIs" dxfId="1304" priority="106" operator="equal">
      <formula>G22</formula>
    </cfRule>
  </conditionalFormatting>
  <conditionalFormatting sqref="K23">
    <cfRule type="cellIs" dxfId="1303" priority="103" operator="notEqual">
      <formula>G23</formula>
    </cfRule>
    <cfRule type="cellIs" dxfId="1302" priority="104" operator="equal">
      <formula>G23</formula>
    </cfRule>
  </conditionalFormatting>
  <conditionalFormatting sqref="K24">
    <cfRule type="cellIs" dxfId="1301" priority="101" operator="notEqual">
      <formula>G24</formula>
    </cfRule>
    <cfRule type="cellIs" dxfId="1300" priority="102" operator="equal">
      <formula>G24</formula>
    </cfRule>
  </conditionalFormatting>
  <conditionalFormatting sqref="K26">
    <cfRule type="cellIs" dxfId="1299" priority="99" operator="notEqual">
      <formula>G26</formula>
    </cfRule>
    <cfRule type="cellIs" dxfId="1298" priority="100" operator="equal">
      <formula>G26</formula>
    </cfRule>
  </conditionalFormatting>
  <conditionalFormatting sqref="K27">
    <cfRule type="cellIs" dxfId="1297" priority="97" operator="notEqual">
      <formula>G27</formula>
    </cfRule>
    <cfRule type="cellIs" dxfId="1296" priority="98" operator="equal">
      <formula>G27</formula>
    </cfRule>
  </conditionalFormatting>
  <conditionalFormatting sqref="K28">
    <cfRule type="cellIs" dxfId="1295" priority="95" operator="notEqual">
      <formula>G28</formula>
    </cfRule>
    <cfRule type="cellIs" dxfId="1294" priority="96" operator="equal">
      <formula>G28</formula>
    </cfRule>
  </conditionalFormatting>
  <conditionalFormatting sqref="K29">
    <cfRule type="cellIs" dxfId="1293" priority="93" operator="notEqual">
      <formula>G29</formula>
    </cfRule>
    <cfRule type="cellIs" dxfId="1292" priority="94" operator="equal">
      <formula>G29</formula>
    </cfRule>
  </conditionalFormatting>
  <conditionalFormatting sqref="K30">
    <cfRule type="cellIs" dxfId="1291" priority="91" operator="notEqual">
      <formula>G30</formula>
    </cfRule>
    <cfRule type="cellIs" dxfId="1290" priority="92" operator="equal">
      <formula>G30</formula>
    </cfRule>
  </conditionalFormatting>
  <conditionalFormatting sqref="K31">
    <cfRule type="cellIs" dxfId="1289" priority="89" operator="notEqual">
      <formula>G31</formula>
    </cfRule>
    <cfRule type="cellIs" dxfId="1288" priority="90" operator="equal">
      <formula>G31</formula>
    </cfRule>
  </conditionalFormatting>
  <conditionalFormatting sqref="K32">
    <cfRule type="cellIs" dxfId="1287" priority="87" operator="notEqual">
      <formula>G32</formula>
    </cfRule>
    <cfRule type="cellIs" dxfId="1286" priority="88" operator="equal">
      <formula>G32</formula>
    </cfRule>
  </conditionalFormatting>
  <conditionalFormatting sqref="K33">
    <cfRule type="cellIs" dxfId="1285" priority="85" operator="notEqual">
      <formula>G33</formula>
    </cfRule>
    <cfRule type="cellIs" dxfId="1284" priority="86" operator="equal">
      <formula>G33</formula>
    </cfRule>
  </conditionalFormatting>
  <conditionalFormatting sqref="K34">
    <cfRule type="cellIs" dxfId="1283" priority="83" operator="notEqual">
      <formula>G34</formula>
    </cfRule>
    <cfRule type="cellIs" dxfId="1282" priority="84" operator="equal">
      <formula>G34</formula>
    </cfRule>
  </conditionalFormatting>
  <conditionalFormatting sqref="K35">
    <cfRule type="cellIs" dxfId="1281" priority="81" operator="notEqual">
      <formula>G35</formula>
    </cfRule>
    <cfRule type="cellIs" dxfId="1280" priority="82" operator="equal">
      <formula>G35</formula>
    </cfRule>
  </conditionalFormatting>
  <conditionalFormatting sqref="K36">
    <cfRule type="cellIs" dxfId="1279" priority="79" operator="notEqual">
      <formula>G36</formula>
    </cfRule>
    <cfRule type="cellIs" dxfId="1278" priority="80" operator="equal">
      <formula>G36</formula>
    </cfRule>
  </conditionalFormatting>
  <conditionalFormatting sqref="K37">
    <cfRule type="cellIs" dxfId="1277" priority="77" operator="notEqual">
      <formula>G37</formula>
    </cfRule>
    <cfRule type="cellIs" dxfId="1276" priority="78" operator="equal">
      <formula>G37</formula>
    </cfRule>
  </conditionalFormatting>
  <conditionalFormatting sqref="K38">
    <cfRule type="cellIs" dxfId="1275" priority="75" operator="notEqual">
      <formula>G38</formula>
    </cfRule>
    <cfRule type="cellIs" dxfId="1274" priority="76" operator="equal">
      <formula>G38</formula>
    </cfRule>
  </conditionalFormatting>
  <conditionalFormatting sqref="K39">
    <cfRule type="cellIs" dxfId="1273" priority="73" operator="notEqual">
      <formula>G39</formula>
    </cfRule>
    <cfRule type="cellIs" dxfId="1272" priority="74" operator="equal">
      <formula>G39</formula>
    </cfRule>
  </conditionalFormatting>
  <conditionalFormatting sqref="K40">
    <cfRule type="cellIs" dxfId="1271" priority="71" operator="notEqual">
      <formula>G40</formula>
    </cfRule>
    <cfRule type="cellIs" dxfId="1270" priority="72" operator="equal">
      <formula>G40</formula>
    </cfRule>
  </conditionalFormatting>
  <conditionalFormatting sqref="K41">
    <cfRule type="cellIs" dxfId="1269" priority="69" operator="notEqual">
      <formula>G41</formula>
    </cfRule>
    <cfRule type="cellIs" dxfId="1268" priority="70" operator="equal">
      <formula>G41</formula>
    </cfRule>
  </conditionalFormatting>
  <conditionalFormatting sqref="K43">
    <cfRule type="cellIs" dxfId="1267" priority="67" operator="notEqual">
      <formula>G43</formula>
    </cfRule>
    <cfRule type="cellIs" dxfId="1266" priority="68" operator="equal">
      <formula>G43</formula>
    </cfRule>
  </conditionalFormatting>
  <conditionalFormatting sqref="K44">
    <cfRule type="cellIs" dxfId="1265" priority="65" operator="notEqual">
      <formula>G44</formula>
    </cfRule>
    <cfRule type="cellIs" dxfId="1264" priority="66" operator="equal">
      <formula>G44</formula>
    </cfRule>
  </conditionalFormatting>
  <conditionalFormatting sqref="K45">
    <cfRule type="cellIs" dxfId="1263" priority="63" operator="notEqual">
      <formula>G45</formula>
    </cfRule>
    <cfRule type="cellIs" dxfId="1262" priority="64" operator="equal">
      <formula>G45</formula>
    </cfRule>
  </conditionalFormatting>
  <conditionalFormatting sqref="K46">
    <cfRule type="cellIs" dxfId="1261" priority="61" operator="notEqual">
      <formula>G46</formula>
    </cfRule>
    <cfRule type="cellIs" dxfId="1260" priority="62" operator="equal">
      <formula>G46</formula>
    </cfRule>
  </conditionalFormatting>
  <conditionalFormatting sqref="K47">
    <cfRule type="cellIs" dxfId="1259" priority="59" operator="notEqual">
      <formula>G47</formula>
    </cfRule>
    <cfRule type="cellIs" dxfId="1258" priority="60" operator="equal">
      <formula>G47</formula>
    </cfRule>
  </conditionalFormatting>
  <conditionalFormatting sqref="K48">
    <cfRule type="cellIs" dxfId="1257" priority="57" operator="notEqual">
      <formula>G48</formula>
    </cfRule>
    <cfRule type="cellIs" dxfId="1256" priority="58" operator="equal">
      <formula>G48</formula>
    </cfRule>
  </conditionalFormatting>
  <conditionalFormatting sqref="K49">
    <cfRule type="cellIs" dxfId="1255" priority="55" operator="notEqual">
      <formula>G49</formula>
    </cfRule>
    <cfRule type="cellIs" dxfId="1254" priority="56" operator="equal">
      <formula>G49</formula>
    </cfRule>
  </conditionalFormatting>
  <conditionalFormatting sqref="K50">
    <cfRule type="cellIs" dxfId="1253" priority="53" operator="notEqual">
      <formula>G50</formula>
    </cfRule>
    <cfRule type="cellIs" dxfId="1252" priority="54" operator="equal">
      <formula>G50</formula>
    </cfRule>
  </conditionalFormatting>
  <conditionalFormatting sqref="K51">
    <cfRule type="cellIs" dxfId="1251" priority="51" operator="notEqual">
      <formula>G51</formula>
    </cfRule>
    <cfRule type="cellIs" dxfId="1250" priority="52" operator="equal">
      <formula>G51</formula>
    </cfRule>
  </conditionalFormatting>
  <conditionalFormatting sqref="K52">
    <cfRule type="cellIs" dxfId="1249" priority="49" operator="notEqual">
      <formula>G52</formula>
    </cfRule>
    <cfRule type="cellIs" dxfId="1248" priority="50" operator="equal">
      <formula>G52</formula>
    </cfRule>
  </conditionalFormatting>
  <conditionalFormatting sqref="K53">
    <cfRule type="cellIs" dxfId="1247" priority="47" operator="notEqual">
      <formula>G53</formula>
    </cfRule>
    <cfRule type="cellIs" dxfId="1246" priority="48" operator="equal">
      <formula>G53</formula>
    </cfRule>
  </conditionalFormatting>
  <conditionalFormatting sqref="K54">
    <cfRule type="cellIs" dxfId="1245" priority="45" operator="notEqual">
      <formula>G54</formula>
    </cfRule>
    <cfRule type="cellIs" dxfId="1244" priority="46" operator="equal">
      <formula>G54</formula>
    </cfRule>
  </conditionalFormatting>
  <conditionalFormatting sqref="K55">
    <cfRule type="cellIs" dxfId="1243" priority="43" operator="notEqual">
      <formula>G55</formula>
    </cfRule>
    <cfRule type="cellIs" dxfId="1242" priority="44" operator="equal">
      <formula>G55</formula>
    </cfRule>
  </conditionalFormatting>
  <conditionalFormatting sqref="K56">
    <cfRule type="cellIs" dxfId="1241" priority="41" operator="notEqual">
      <formula>G56</formula>
    </cfRule>
    <cfRule type="cellIs" dxfId="1240" priority="42" operator="equal">
      <formula>G56</formula>
    </cfRule>
  </conditionalFormatting>
  <conditionalFormatting sqref="K57">
    <cfRule type="cellIs" dxfId="1239" priority="39" operator="notEqual">
      <formula>G57</formula>
    </cfRule>
    <cfRule type="cellIs" dxfId="1238" priority="40" operator="equal">
      <formula>G57</formula>
    </cfRule>
  </conditionalFormatting>
  <conditionalFormatting sqref="K58">
    <cfRule type="cellIs" dxfId="1237" priority="37" operator="notEqual">
      <formula>G58</formula>
    </cfRule>
    <cfRule type="cellIs" dxfId="1236" priority="38" operator="equal">
      <formula>G58</formula>
    </cfRule>
  </conditionalFormatting>
  <conditionalFormatting sqref="K59">
    <cfRule type="cellIs" dxfId="1235" priority="35" operator="notEqual">
      <formula>G59</formula>
    </cfRule>
    <cfRule type="cellIs" dxfId="1234" priority="36" operator="equal">
      <formula>G59</formula>
    </cfRule>
  </conditionalFormatting>
  <conditionalFormatting sqref="K60">
    <cfRule type="cellIs" dxfId="1233" priority="33" operator="notEqual">
      <formula>G60</formula>
    </cfRule>
    <cfRule type="cellIs" dxfId="1232" priority="34" operator="equal">
      <formula>G60</formula>
    </cfRule>
  </conditionalFormatting>
  <conditionalFormatting sqref="K61">
    <cfRule type="cellIs" dxfId="1231" priority="31" operator="notEqual">
      <formula>G61</formula>
    </cfRule>
    <cfRule type="cellIs" dxfId="1230" priority="32" operator="equal">
      <formula>G61</formula>
    </cfRule>
  </conditionalFormatting>
  <conditionalFormatting sqref="K62">
    <cfRule type="cellIs" dxfId="1229" priority="29" operator="notEqual">
      <formula>G62</formula>
    </cfRule>
    <cfRule type="cellIs" dxfId="1228" priority="30" operator="equal">
      <formula>G62</formula>
    </cfRule>
  </conditionalFormatting>
  <conditionalFormatting sqref="K63">
    <cfRule type="cellIs" dxfId="1227" priority="27" operator="notEqual">
      <formula>G63</formula>
    </cfRule>
    <cfRule type="cellIs" dxfId="1226" priority="28" operator="equal">
      <formula>G63</formula>
    </cfRule>
  </conditionalFormatting>
  <conditionalFormatting sqref="K67">
    <cfRule type="cellIs" dxfId="1225" priority="25" operator="notEqual">
      <formula>G67</formula>
    </cfRule>
    <cfRule type="cellIs" dxfId="1224" priority="26" operator="equal">
      <formula>G67</formula>
    </cfRule>
  </conditionalFormatting>
  <conditionalFormatting sqref="K68">
    <cfRule type="cellIs" dxfId="1223" priority="23" operator="notEqual">
      <formula>G68</formula>
    </cfRule>
    <cfRule type="cellIs" dxfId="1222" priority="24" operator="equal">
      <formula>G68</formula>
    </cfRule>
  </conditionalFormatting>
  <conditionalFormatting sqref="K69">
    <cfRule type="cellIs" dxfId="1221" priority="21" operator="notEqual">
      <formula>G69</formula>
    </cfRule>
    <cfRule type="cellIs" dxfId="1220" priority="22" operator="equal">
      <formula>G69</formula>
    </cfRule>
  </conditionalFormatting>
  <conditionalFormatting sqref="K71">
    <cfRule type="cellIs" dxfId="1219" priority="19" operator="notEqual">
      <formula>G71</formula>
    </cfRule>
    <cfRule type="cellIs" dxfId="1218" priority="20" operator="equal">
      <formula>G71</formula>
    </cfRule>
  </conditionalFormatting>
  <conditionalFormatting sqref="K72">
    <cfRule type="cellIs" dxfId="1217" priority="17" operator="notEqual">
      <formula>G72</formula>
    </cfRule>
    <cfRule type="cellIs" dxfId="1216" priority="18" operator="equal">
      <formula>G72</formula>
    </cfRule>
  </conditionalFormatting>
  <conditionalFormatting sqref="K73">
    <cfRule type="cellIs" dxfId="1215" priority="15" operator="notEqual">
      <formula>G73</formula>
    </cfRule>
    <cfRule type="cellIs" dxfId="1214" priority="16" operator="equal">
      <formula>G73</formula>
    </cfRule>
  </conditionalFormatting>
  <conditionalFormatting sqref="K76">
    <cfRule type="cellIs" dxfId="1213" priority="13" operator="notEqual">
      <formula>G76</formula>
    </cfRule>
    <cfRule type="cellIs" dxfId="1212" priority="14" operator="equal">
      <formula>G76</formula>
    </cfRule>
  </conditionalFormatting>
  <conditionalFormatting sqref="K9">
    <cfRule type="cellIs" dxfId="1211" priority="131" operator="notEqual">
      <formula>G9</formula>
    </cfRule>
    <cfRule type="cellIs" dxfId="1210" priority="132" operator="equal">
      <formula>G9</formula>
    </cfRule>
  </conditionalFormatting>
  <conditionalFormatting sqref="K10">
    <cfRule type="cellIs" dxfId="1209" priority="129" operator="notEqual">
      <formula>G10</formula>
    </cfRule>
    <cfRule type="cellIs" dxfId="1208" priority="130" operator="equal">
      <formula>G10</formula>
    </cfRule>
  </conditionalFormatting>
  <conditionalFormatting sqref="K11">
    <cfRule type="cellIs" dxfId="1207" priority="127" operator="notEqual">
      <formula>G11</formula>
    </cfRule>
    <cfRule type="cellIs" dxfId="1206" priority="128" operator="equal">
      <formula>G11</formula>
    </cfRule>
  </conditionalFormatting>
  <conditionalFormatting sqref="K12">
    <cfRule type="cellIs" dxfId="1205" priority="125" operator="notEqual">
      <formula>G12</formula>
    </cfRule>
    <cfRule type="cellIs" dxfId="1204" priority="126" operator="equal">
      <formula>G12</formula>
    </cfRule>
  </conditionalFormatting>
  <conditionalFormatting sqref="K13">
    <cfRule type="cellIs" dxfId="1203" priority="123" operator="notEqual">
      <formula>G13</formula>
    </cfRule>
    <cfRule type="cellIs" dxfId="1202" priority="124" operator="equal">
      <formula>G13</formula>
    </cfRule>
  </conditionalFormatting>
  <conditionalFormatting sqref="K14">
    <cfRule type="cellIs" dxfId="1201" priority="121" operator="notEqual">
      <formula>G14</formula>
    </cfRule>
    <cfRule type="cellIs" dxfId="1200" priority="122" operator="equal">
      <formula>G14</formula>
    </cfRule>
  </conditionalFormatting>
  <conditionalFormatting sqref="G76">
    <cfRule type="cellIs" dxfId="1199" priority="11" operator="notEqual">
      <formula>$G$77</formula>
    </cfRule>
    <cfRule type="cellIs" dxfId="119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312CA72-2358-41FA-B246-FE8277A74B4F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E7CBE8B-A8C6-413E-9614-F1D5C049A3E5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A38192E2-9384-42BD-84FE-2A13043C8CDE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8B466CA-2880-4378-AA6E-406F3BB3DE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BDC6520-537E-45CD-B650-D51FEFD3C1CB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1880505B-7C41-48FF-A796-BB404FC48F01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6F94302-5D9A-4BFC-8228-EFE2B92512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FF7CD30-8847-4029-94D1-D020735ED4AD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B02A7AA-267F-4423-8B61-41C9ADBC64F2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2893D92E-03ED-4A4C-BB7E-F9ADBC3627EB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2322430.59</v>
      </c>
      <c r="H8" s="10"/>
      <c r="I8" s="90">
        <v>2315907.06</v>
      </c>
      <c r="J8" s="90">
        <v>6523.53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42129.97</v>
      </c>
      <c r="H10" s="17" t="s">
        <v>260</v>
      </c>
      <c r="I10" s="91">
        <v>42129.97</v>
      </c>
      <c r="J10" s="91"/>
      <c r="K10" s="90">
        <v>42129.97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632721.31999999995</v>
      </c>
      <c r="H11" s="17" t="s">
        <v>260</v>
      </c>
      <c r="I11" s="91">
        <v>632721.31999999995</v>
      </c>
      <c r="J11" s="91"/>
      <c r="K11" s="90">
        <v>632721.31999999995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195155.6</v>
      </c>
      <c r="H12" s="17" t="s">
        <v>260</v>
      </c>
      <c r="I12" s="91">
        <v>195155.6</v>
      </c>
      <c r="J12" s="91"/>
      <c r="K12" s="90">
        <v>195155.6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897575.53</v>
      </c>
      <c r="H13" s="17" t="s">
        <v>260</v>
      </c>
      <c r="I13" s="91">
        <v>897575.53</v>
      </c>
      <c r="J13" s="91"/>
      <c r="K13" s="90">
        <v>897575.53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343.98</v>
      </c>
      <c r="H15" s="17" t="s">
        <v>260</v>
      </c>
      <c r="I15" s="91">
        <v>343.98</v>
      </c>
      <c r="J15" s="91"/>
      <c r="K15" s="90">
        <v>343.98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474021.37</v>
      </c>
      <c r="H18" s="17" t="s">
        <v>260</v>
      </c>
      <c r="I18" s="91">
        <v>474021.37</v>
      </c>
      <c r="J18" s="91"/>
      <c r="K18" s="90">
        <v>474021.37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73959.289999999994</v>
      </c>
      <c r="H20" s="17" t="s">
        <v>260</v>
      </c>
      <c r="I20" s="91">
        <v>73959.289999999994</v>
      </c>
      <c r="J20" s="91"/>
      <c r="K20" s="90">
        <v>73959.289999999994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6523.53</v>
      </c>
      <c r="H23" s="17" t="s">
        <v>261</v>
      </c>
      <c r="I23" s="91"/>
      <c r="J23" s="91">
        <v>6523.53</v>
      </c>
      <c r="K23" s="90">
        <v>6523.53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1264931.5900000001</v>
      </c>
      <c r="H25" s="10"/>
      <c r="I25" s="90">
        <v>858325.54999999993</v>
      </c>
      <c r="J25" s="90">
        <v>406606.04000000004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698324.9</v>
      </c>
      <c r="H28" s="17" t="s">
        <v>280</v>
      </c>
      <c r="I28" s="91">
        <v>685296.95</v>
      </c>
      <c r="J28" s="91">
        <v>13027.95</v>
      </c>
      <c r="K28" s="90">
        <v>698324.89999999991</v>
      </c>
      <c r="L28" s="18" t="s">
        <v>331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173028.6</v>
      </c>
      <c r="H31" s="17" t="s">
        <v>260</v>
      </c>
      <c r="I31" s="91">
        <v>173028.6</v>
      </c>
      <c r="J31" s="91"/>
      <c r="K31" s="90">
        <v>173028.6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393578.09</v>
      </c>
      <c r="H32" s="17" t="s">
        <v>261</v>
      </c>
      <c r="I32" s="91"/>
      <c r="J32" s="91">
        <v>393578.09</v>
      </c>
      <c r="K32" s="90">
        <v>393578.09</v>
      </c>
      <c r="L32" s="18" t="s">
        <v>332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7506959.549999998</v>
      </c>
      <c r="H42" s="10"/>
      <c r="I42" s="90">
        <v>1442594.2699999998</v>
      </c>
      <c r="J42" s="90">
        <v>6064365.2799999975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965498.22</v>
      </c>
      <c r="H43" s="17" t="s">
        <v>261</v>
      </c>
      <c r="I43" s="91"/>
      <c r="J43" s="91">
        <v>965498.22</v>
      </c>
      <c r="K43" s="90">
        <v>965498.22</v>
      </c>
      <c r="L43" s="18" t="s">
        <v>333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2264671.42</v>
      </c>
      <c r="H44" s="17" t="s">
        <v>261</v>
      </c>
      <c r="I44" s="91"/>
      <c r="J44" s="91">
        <v>2264671.42</v>
      </c>
      <c r="K44" s="90">
        <v>2264671.42</v>
      </c>
      <c r="L44" s="18" t="s">
        <v>334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782026.23</v>
      </c>
      <c r="H46" s="17" t="s">
        <v>261</v>
      </c>
      <c r="I46" s="91"/>
      <c r="J46" s="91">
        <v>782026.23</v>
      </c>
      <c r="K46" s="90">
        <v>782026.23</v>
      </c>
      <c r="L46" s="18" t="s">
        <v>278</v>
      </c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560686.8600000001</v>
      </c>
      <c r="H47" s="17" t="s">
        <v>260</v>
      </c>
      <c r="I47" s="91">
        <v>560686.86</v>
      </c>
      <c r="J47" s="91"/>
      <c r="K47" s="90">
        <v>560686.86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193872.14</v>
      </c>
      <c r="H49" s="17" t="s">
        <v>260</v>
      </c>
      <c r="I49" s="91">
        <v>193872.14</v>
      </c>
      <c r="J49" s="91"/>
      <c r="K49" s="90">
        <v>193872.14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135216.21</v>
      </c>
      <c r="H50" s="17" t="s">
        <v>260</v>
      </c>
      <c r="I50" s="91">
        <v>135216.21</v>
      </c>
      <c r="J50" s="91"/>
      <c r="K50" s="90">
        <v>135216.21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41136.71</v>
      </c>
      <c r="H52" s="17" t="s">
        <v>260</v>
      </c>
      <c r="I52" s="91">
        <v>41136.71</v>
      </c>
      <c r="J52" s="91"/>
      <c r="K52" s="90">
        <v>41136.71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74046.289999999994</v>
      </c>
      <c r="H54" s="17" t="s">
        <v>260</v>
      </c>
      <c r="I54" s="91">
        <v>74046.289999999994</v>
      </c>
      <c r="J54" s="91"/>
      <c r="K54" s="90">
        <v>74046.289999999994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959325.5</v>
      </c>
      <c r="H55" s="17" t="s">
        <v>261</v>
      </c>
      <c r="I55" s="91"/>
      <c r="J55" s="91">
        <v>959325.5</v>
      </c>
      <c r="K55" s="90">
        <v>959325.5</v>
      </c>
      <c r="L55" s="18" t="s">
        <v>279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222381.72</v>
      </c>
      <c r="H56" s="17" t="s">
        <v>261</v>
      </c>
      <c r="I56" s="91"/>
      <c r="J56" s="91">
        <v>222381.72</v>
      </c>
      <c r="K56" s="90">
        <v>222381.72</v>
      </c>
      <c r="L56" s="18" t="s">
        <v>335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236397.72</v>
      </c>
      <c r="H57" s="17" t="s">
        <v>261</v>
      </c>
      <c r="I57" s="91"/>
      <c r="J57" s="91">
        <v>236397.72</v>
      </c>
      <c r="K57" s="90">
        <v>236397.72</v>
      </c>
      <c r="L57" s="18" t="s">
        <v>336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348603.69</v>
      </c>
      <c r="H59" s="17" t="s">
        <v>280</v>
      </c>
      <c r="I59" s="91">
        <v>332565.17</v>
      </c>
      <c r="J59" s="91">
        <v>16038.52</v>
      </c>
      <c r="K59" s="90">
        <v>348603.69</v>
      </c>
      <c r="L59" s="18" t="s">
        <v>337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105070.89</v>
      </c>
      <c r="H61" s="17" t="s">
        <v>260</v>
      </c>
      <c r="I61" s="91">
        <v>105070.89</v>
      </c>
      <c r="J61" s="91">
        <v>0</v>
      </c>
      <c r="K61" s="90">
        <v>105070.89</v>
      </c>
      <c r="L61" s="18" t="s">
        <v>338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522263.06</v>
      </c>
      <c r="H62" s="17" t="s">
        <v>261</v>
      </c>
      <c r="I62" s="91"/>
      <c r="J62" s="91">
        <v>522263.06</v>
      </c>
      <c r="K62" s="90">
        <v>522263.06</v>
      </c>
      <c r="L62" s="18" t="s">
        <v>339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95762.89</v>
      </c>
      <c r="H63" s="17" t="s">
        <v>261</v>
      </c>
      <c r="I63" s="91"/>
      <c r="J63" s="91">
        <v>95762.89</v>
      </c>
      <c r="K63" s="90">
        <v>95762.89</v>
      </c>
      <c r="L63" s="18" t="s">
        <v>281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105260.23</v>
      </c>
      <c r="H66" s="10"/>
      <c r="I66" s="90">
        <v>0</v>
      </c>
      <c r="J66" s="90">
        <v>105260.23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105260.23</v>
      </c>
      <c r="H67" s="17" t="s">
        <v>261</v>
      </c>
      <c r="I67" s="91"/>
      <c r="J67" s="91">
        <v>105260.23</v>
      </c>
      <c r="K67" s="90">
        <v>105260.23</v>
      </c>
      <c r="L67" s="18" t="s">
        <v>340</v>
      </c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2100311.7200000002</v>
      </c>
      <c r="H70" s="10"/>
      <c r="I70" s="90">
        <v>595964.1</v>
      </c>
      <c r="J70" s="90">
        <v>1504347.62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170445.82</v>
      </c>
      <c r="H71" s="17" t="s">
        <v>261</v>
      </c>
      <c r="I71" s="91"/>
      <c r="J71" s="91">
        <v>170445.82</v>
      </c>
      <c r="K71" s="90">
        <v>170445.82</v>
      </c>
      <c r="L71" s="18" t="s">
        <v>341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1169572.03</v>
      </c>
      <c r="H72" s="17" t="s">
        <v>280</v>
      </c>
      <c r="I72" s="91">
        <v>595964.1</v>
      </c>
      <c r="J72" s="91">
        <v>573607.93000000005</v>
      </c>
      <c r="K72" s="90">
        <v>1169572.03</v>
      </c>
      <c r="L72" s="18" t="s">
        <v>342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760293.87</v>
      </c>
      <c r="H73" s="17" t="s">
        <v>261</v>
      </c>
      <c r="I73" s="91"/>
      <c r="J73" s="91">
        <v>760293.87</v>
      </c>
      <c r="K73" s="90">
        <v>760293.87</v>
      </c>
      <c r="L73" s="18" t="s">
        <v>343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13299893.679999998</v>
      </c>
      <c r="H76" s="26"/>
      <c r="I76" s="94">
        <v>5212790.9799999995</v>
      </c>
      <c r="J76" s="94">
        <v>8087102.6999999983</v>
      </c>
      <c r="K76" s="90">
        <v>13299893.679999998</v>
      </c>
      <c r="L76" s="27"/>
    </row>
    <row r="77" spans="1:12" ht="15.75" x14ac:dyDescent="0.25">
      <c r="F77" s="83" t="s">
        <v>200</v>
      </c>
      <c r="G77" s="95">
        <v>13299893.68</v>
      </c>
      <c r="H77" s="14"/>
      <c r="I77" s="85">
        <v>0.39194230460946061</v>
      </c>
      <c r="J77" s="85">
        <v>0.60805769539053933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55184375.579999998</v>
      </c>
      <c r="J83" s="87">
        <v>9.4461356592557458E-2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187" priority="119" operator="notEqual">
      <formula>G15</formula>
    </cfRule>
    <cfRule type="cellIs" dxfId="1186" priority="120" operator="equal">
      <formula>G15</formula>
    </cfRule>
  </conditionalFormatting>
  <conditionalFormatting sqref="K16">
    <cfRule type="cellIs" dxfId="1185" priority="117" operator="notEqual">
      <formula>G16</formula>
    </cfRule>
    <cfRule type="cellIs" dxfId="1184" priority="118" operator="equal">
      <formula>G16</formula>
    </cfRule>
  </conditionalFormatting>
  <conditionalFormatting sqref="K17">
    <cfRule type="cellIs" dxfId="1183" priority="115" operator="notEqual">
      <formula>G17</formula>
    </cfRule>
    <cfRule type="cellIs" dxfId="1182" priority="116" operator="equal">
      <formula>G17</formula>
    </cfRule>
  </conditionalFormatting>
  <conditionalFormatting sqref="K18">
    <cfRule type="cellIs" dxfId="1181" priority="113" operator="notEqual">
      <formula>G18</formula>
    </cfRule>
    <cfRule type="cellIs" dxfId="1180" priority="114" operator="equal">
      <formula>G18</formula>
    </cfRule>
  </conditionalFormatting>
  <conditionalFormatting sqref="K19">
    <cfRule type="cellIs" dxfId="1179" priority="111" operator="notEqual">
      <formula>G19</formula>
    </cfRule>
    <cfRule type="cellIs" dxfId="1178" priority="112" operator="equal">
      <formula>G19</formula>
    </cfRule>
  </conditionalFormatting>
  <conditionalFormatting sqref="K20">
    <cfRule type="cellIs" dxfId="1177" priority="109" operator="notEqual">
      <formula>G20</formula>
    </cfRule>
    <cfRule type="cellIs" dxfId="1176" priority="110" operator="equal">
      <formula>G20</formula>
    </cfRule>
  </conditionalFormatting>
  <conditionalFormatting sqref="K21">
    <cfRule type="cellIs" dxfId="1175" priority="107" operator="notEqual">
      <formula>G21</formula>
    </cfRule>
    <cfRule type="cellIs" dxfId="1174" priority="108" operator="equal">
      <formula>G21</formula>
    </cfRule>
  </conditionalFormatting>
  <conditionalFormatting sqref="K22">
    <cfRule type="cellIs" dxfId="1173" priority="105" operator="notEqual">
      <formula>G22</formula>
    </cfRule>
    <cfRule type="cellIs" dxfId="1172" priority="106" operator="equal">
      <formula>G22</formula>
    </cfRule>
  </conditionalFormatting>
  <conditionalFormatting sqref="K23">
    <cfRule type="cellIs" dxfId="1171" priority="103" operator="notEqual">
      <formula>G23</formula>
    </cfRule>
    <cfRule type="cellIs" dxfId="1170" priority="104" operator="equal">
      <formula>G23</formula>
    </cfRule>
  </conditionalFormatting>
  <conditionalFormatting sqref="K24">
    <cfRule type="cellIs" dxfId="1169" priority="101" operator="notEqual">
      <formula>G24</formula>
    </cfRule>
    <cfRule type="cellIs" dxfId="1168" priority="102" operator="equal">
      <formula>G24</formula>
    </cfRule>
  </conditionalFormatting>
  <conditionalFormatting sqref="K26">
    <cfRule type="cellIs" dxfId="1167" priority="99" operator="notEqual">
      <formula>G26</formula>
    </cfRule>
    <cfRule type="cellIs" dxfId="1166" priority="100" operator="equal">
      <formula>G26</formula>
    </cfRule>
  </conditionalFormatting>
  <conditionalFormatting sqref="K27">
    <cfRule type="cellIs" dxfId="1165" priority="97" operator="notEqual">
      <formula>G27</formula>
    </cfRule>
    <cfRule type="cellIs" dxfId="1164" priority="98" operator="equal">
      <formula>G27</formula>
    </cfRule>
  </conditionalFormatting>
  <conditionalFormatting sqref="K28">
    <cfRule type="cellIs" dxfId="1163" priority="95" operator="notEqual">
      <formula>G28</formula>
    </cfRule>
    <cfRule type="cellIs" dxfId="1162" priority="96" operator="equal">
      <formula>G28</formula>
    </cfRule>
  </conditionalFormatting>
  <conditionalFormatting sqref="K29">
    <cfRule type="cellIs" dxfId="1161" priority="93" operator="notEqual">
      <formula>G29</formula>
    </cfRule>
    <cfRule type="cellIs" dxfId="1160" priority="94" operator="equal">
      <formula>G29</formula>
    </cfRule>
  </conditionalFormatting>
  <conditionalFormatting sqref="K30">
    <cfRule type="cellIs" dxfId="1159" priority="91" operator="notEqual">
      <formula>G30</formula>
    </cfRule>
    <cfRule type="cellIs" dxfId="1158" priority="92" operator="equal">
      <formula>G30</formula>
    </cfRule>
  </conditionalFormatting>
  <conditionalFormatting sqref="K31">
    <cfRule type="cellIs" dxfId="1157" priority="89" operator="notEqual">
      <formula>G31</formula>
    </cfRule>
    <cfRule type="cellIs" dxfId="1156" priority="90" operator="equal">
      <formula>G31</formula>
    </cfRule>
  </conditionalFormatting>
  <conditionalFormatting sqref="K32">
    <cfRule type="cellIs" dxfId="1155" priority="87" operator="notEqual">
      <formula>G32</formula>
    </cfRule>
    <cfRule type="cellIs" dxfId="1154" priority="88" operator="equal">
      <formula>G32</formula>
    </cfRule>
  </conditionalFormatting>
  <conditionalFormatting sqref="K33">
    <cfRule type="cellIs" dxfId="1153" priority="85" operator="notEqual">
      <formula>G33</formula>
    </cfRule>
    <cfRule type="cellIs" dxfId="1152" priority="86" operator="equal">
      <formula>G33</formula>
    </cfRule>
  </conditionalFormatting>
  <conditionalFormatting sqref="K34">
    <cfRule type="cellIs" dxfId="1151" priority="83" operator="notEqual">
      <formula>G34</formula>
    </cfRule>
    <cfRule type="cellIs" dxfId="1150" priority="84" operator="equal">
      <formula>G34</formula>
    </cfRule>
  </conditionalFormatting>
  <conditionalFormatting sqref="K35">
    <cfRule type="cellIs" dxfId="1149" priority="81" operator="notEqual">
      <formula>G35</formula>
    </cfRule>
    <cfRule type="cellIs" dxfId="1148" priority="82" operator="equal">
      <formula>G35</formula>
    </cfRule>
  </conditionalFormatting>
  <conditionalFormatting sqref="K36">
    <cfRule type="cellIs" dxfId="1147" priority="79" operator="notEqual">
      <formula>G36</formula>
    </cfRule>
    <cfRule type="cellIs" dxfId="1146" priority="80" operator="equal">
      <formula>G36</formula>
    </cfRule>
  </conditionalFormatting>
  <conditionalFormatting sqref="K37">
    <cfRule type="cellIs" dxfId="1145" priority="77" operator="notEqual">
      <formula>G37</formula>
    </cfRule>
    <cfRule type="cellIs" dxfId="1144" priority="78" operator="equal">
      <formula>G37</formula>
    </cfRule>
  </conditionalFormatting>
  <conditionalFormatting sqref="K38">
    <cfRule type="cellIs" dxfId="1143" priority="75" operator="notEqual">
      <formula>G38</formula>
    </cfRule>
    <cfRule type="cellIs" dxfId="1142" priority="76" operator="equal">
      <formula>G38</formula>
    </cfRule>
  </conditionalFormatting>
  <conditionalFormatting sqref="K39">
    <cfRule type="cellIs" dxfId="1141" priority="73" operator="notEqual">
      <formula>G39</formula>
    </cfRule>
    <cfRule type="cellIs" dxfId="1140" priority="74" operator="equal">
      <formula>G39</formula>
    </cfRule>
  </conditionalFormatting>
  <conditionalFormatting sqref="K40">
    <cfRule type="cellIs" dxfId="1139" priority="71" operator="notEqual">
      <formula>G40</formula>
    </cfRule>
    <cfRule type="cellIs" dxfId="1138" priority="72" operator="equal">
      <formula>G40</formula>
    </cfRule>
  </conditionalFormatting>
  <conditionalFormatting sqref="K41">
    <cfRule type="cellIs" dxfId="1137" priority="69" operator="notEqual">
      <formula>G41</formula>
    </cfRule>
    <cfRule type="cellIs" dxfId="1136" priority="70" operator="equal">
      <formula>G41</formula>
    </cfRule>
  </conditionalFormatting>
  <conditionalFormatting sqref="K43">
    <cfRule type="cellIs" dxfId="1135" priority="67" operator="notEqual">
      <formula>G43</formula>
    </cfRule>
    <cfRule type="cellIs" dxfId="1134" priority="68" operator="equal">
      <formula>G43</formula>
    </cfRule>
  </conditionalFormatting>
  <conditionalFormatting sqref="K44">
    <cfRule type="cellIs" dxfId="1133" priority="65" operator="notEqual">
      <formula>G44</formula>
    </cfRule>
    <cfRule type="cellIs" dxfId="1132" priority="66" operator="equal">
      <formula>G44</formula>
    </cfRule>
  </conditionalFormatting>
  <conditionalFormatting sqref="K45">
    <cfRule type="cellIs" dxfId="1131" priority="63" operator="notEqual">
      <formula>G45</formula>
    </cfRule>
    <cfRule type="cellIs" dxfId="1130" priority="64" operator="equal">
      <formula>G45</formula>
    </cfRule>
  </conditionalFormatting>
  <conditionalFormatting sqref="K46">
    <cfRule type="cellIs" dxfId="1129" priority="61" operator="notEqual">
      <formula>G46</formula>
    </cfRule>
    <cfRule type="cellIs" dxfId="1128" priority="62" operator="equal">
      <formula>G46</formula>
    </cfRule>
  </conditionalFormatting>
  <conditionalFormatting sqref="K47">
    <cfRule type="cellIs" dxfId="1127" priority="59" operator="notEqual">
      <formula>G47</formula>
    </cfRule>
    <cfRule type="cellIs" dxfId="1126" priority="60" operator="equal">
      <formula>G47</formula>
    </cfRule>
  </conditionalFormatting>
  <conditionalFormatting sqref="K48">
    <cfRule type="cellIs" dxfId="1125" priority="57" operator="notEqual">
      <formula>G48</formula>
    </cfRule>
    <cfRule type="cellIs" dxfId="1124" priority="58" operator="equal">
      <formula>G48</formula>
    </cfRule>
  </conditionalFormatting>
  <conditionalFormatting sqref="K49">
    <cfRule type="cellIs" dxfId="1123" priority="55" operator="notEqual">
      <formula>G49</formula>
    </cfRule>
    <cfRule type="cellIs" dxfId="1122" priority="56" operator="equal">
      <formula>G49</formula>
    </cfRule>
  </conditionalFormatting>
  <conditionalFormatting sqref="K50">
    <cfRule type="cellIs" dxfId="1121" priority="53" operator="notEqual">
      <formula>G50</formula>
    </cfRule>
    <cfRule type="cellIs" dxfId="1120" priority="54" operator="equal">
      <formula>G50</formula>
    </cfRule>
  </conditionalFormatting>
  <conditionalFormatting sqref="K51">
    <cfRule type="cellIs" dxfId="1119" priority="51" operator="notEqual">
      <formula>G51</formula>
    </cfRule>
    <cfRule type="cellIs" dxfId="1118" priority="52" operator="equal">
      <formula>G51</formula>
    </cfRule>
  </conditionalFormatting>
  <conditionalFormatting sqref="K52">
    <cfRule type="cellIs" dxfId="1117" priority="49" operator="notEqual">
      <formula>G52</formula>
    </cfRule>
    <cfRule type="cellIs" dxfId="1116" priority="50" operator="equal">
      <formula>G52</formula>
    </cfRule>
  </conditionalFormatting>
  <conditionalFormatting sqref="K53">
    <cfRule type="cellIs" dxfId="1115" priority="47" operator="notEqual">
      <formula>G53</formula>
    </cfRule>
    <cfRule type="cellIs" dxfId="1114" priority="48" operator="equal">
      <formula>G53</formula>
    </cfRule>
  </conditionalFormatting>
  <conditionalFormatting sqref="K54">
    <cfRule type="cellIs" dxfId="1113" priority="45" operator="notEqual">
      <formula>G54</formula>
    </cfRule>
    <cfRule type="cellIs" dxfId="1112" priority="46" operator="equal">
      <formula>G54</formula>
    </cfRule>
  </conditionalFormatting>
  <conditionalFormatting sqref="K55">
    <cfRule type="cellIs" dxfId="1111" priority="43" operator="notEqual">
      <formula>G55</formula>
    </cfRule>
    <cfRule type="cellIs" dxfId="1110" priority="44" operator="equal">
      <formula>G55</formula>
    </cfRule>
  </conditionalFormatting>
  <conditionalFormatting sqref="K56">
    <cfRule type="cellIs" dxfId="1109" priority="41" operator="notEqual">
      <formula>G56</formula>
    </cfRule>
    <cfRule type="cellIs" dxfId="1108" priority="42" operator="equal">
      <formula>G56</formula>
    </cfRule>
  </conditionalFormatting>
  <conditionalFormatting sqref="K57">
    <cfRule type="cellIs" dxfId="1107" priority="39" operator="notEqual">
      <formula>G57</formula>
    </cfRule>
    <cfRule type="cellIs" dxfId="1106" priority="40" operator="equal">
      <formula>G57</formula>
    </cfRule>
  </conditionalFormatting>
  <conditionalFormatting sqref="K58">
    <cfRule type="cellIs" dxfId="1105" priority="37" operator="notEqual">
      <formula>G58</formula>
    </cfRule>
    <cfRule type="cellIs" dxfId="1104" priority="38" operator="equal">
      <formula>G58</formula>
    </cfRule>
  </conditionalFormatting>
  <conditionalFormatting sqref="K59">
    <cfRule type="cellIs" dxfId="1103" priority="35" operator="notEqual">
      <formula>G59</formula>
    </cfRule>
    <cfRule type="cellIs" dxfId="1102" priority="36" operator="equal">
      <formula>G59</formula>
    </cfRule>
  </conditionalFormatting>
  <conditionalFormatting sqref="K60">
    <cfRule type="cellIs" dxfId="1101" priority="33" operator="notEqual">
      <formula>G60</formula>
    </cfRule>
    <cfRule type="cellIs" dxfId="1100" priority="34" operator="equal">
      <formula>G60</formula>
    </cfRule>
  </conditionalFormatting>
  <conditionalFormatting sqref="K61">
    <cfRule type="cellIs" dxfId="1099" priority="31" operator="notEqual">
      <formula>G61</formula>
    </cfRule>
    <cfRule type="cellIs" dxfId="1098" priority="32" operator="equal">
      <formula>G61</formula>
    </cfRule>
  </conditionalFormatting>
  <conditionalFormatting sqref="K62">
    <cfRule type="cellIs" dxfId="1097" priority="29" operator="notEqual">
      <formula>G62</formula>
    </cfRule>
    <cfRule type="cellIs" dxfId="1096" priority="30" operator="equal">
      <formula>G62</formula>
    </cfRule>
  </conditionalFormatting>
  <conditionalFormatting sqref="K63">
    <cfRule type="cellIs" dxfId="1095" priority="27" operator="notEqual">
      <formula>G63</formula>
    </cfRule>
    <cfRule type="cellIs" dxfId="1094" priority="28" operator="equal">
      <formula>G63</formula>
    </cfRule>
  </conditionalFormatting>
  <conditionalFormatting sqref="K67">
    <cfRule type="cellIs" dxfId="1093" priority="25" operator="notEqual">
      <formula>G67</formula>
    </cfRule>
    <cfRule type="cellIs" dxfId="1092" priority="26" operator="equal">
      <formula>G67</formula>
    </cfRule>
  </conditionalFormatting>
  <conditionalFormatting sqref="K68">
    <cfRule type="cellIs" dxfId="1091" priority="23" operator="notEqual">
      <formula>G68</formula>
    </cfRule>
    <cfRule type="cellIs" dxfId="1090" priority="24" operator="equal">
      <formula>G68</formula>
    </cfRule>
  </conditionalFormatting>
  <conditionalFormatting sqref="K69">
    <cfRule type="cellIs" dxfId="1089" priority="21" operator="notEqual">
      <formula>G69</formula>
    </cfRule>
    <cfRule type="cellIs" dxfId="1088" priority="22" operator="equal">
      <formula>G69</formula>
    </cfRule>
  </conditionalFormatting>
  <conditionalFormatting sqref="K71">
    <cfRule type="cellIs" dxfId="1087" priority="19" operator="notEqual">
      <formula>G71</formula>
    </cfRule>
    <cfRule type="cellIs" dxfId="1086" priority="20" operator="equal">
      <formula>G71</formula>
    </cfRule>
  </conditionalFormatting>
  <conditionalFormatting sqref="K72">
    <cfRule type="cellIs" dxfId="1085" priority="17" operator="notEqual">
      <formula>G72</formula>
    </cfRule>
    <cfRule type="cellIs" dxfId="1084" priority="18" operator="equal">
      <formula>G72</formula>
    </cfRule>
  </conditionalFormatting>
  <conditionalFormatting sqref="K73">
    <cfRule type="cellIs" dxfId="1083" priority="15" operator="notEqual">
      <formula>G73</formula>
    </cfRule>
    <cfRule type="cellIs" dxfId="1082" priority="16" operator="equal">
      <formula>G73</formula>
    </cfRule>
  </conditionalFormatting>
  <conditionalFormatting sqref="K76">
    <cfRule type="cellIs" dxfId="1081" priority="13" operator="notEqual">
      <formula>G76</formula>
    </cfRule>
    <cfRule type="cellIs" dxfId="1080" priority="14" operator="equal">
      <formula>G76</formula>
    </cfRule>
  </conditionalFormatting>
  <conditionalFormatting sqref="K9">
    <cfRule type="cellIs" dxfId="1079" priority="131" operator="notEqual">
      <formula>G9</formula>
    </cfRule>
    <cfRule type="cellIs" dxfId="1078" priority="132" operator="equal">
      <formula>G9</formula>
    </cfRule>
  </conditionalFormatting>
  <conditionalFormatting sqref="K10">
    <cfRule type="cellIs" dxfId="1077" priority="129" operator="notEqual">
      <formula>G10</formula>
    </cfRule>
    <cfRule type="cellIs" dxfId="1076" priority="130" operator="equal">
      <formula>G10</formula>
    </cfRule>
  </conditionalFormatting>
  <conditionalFormatting sqref="K11">
    <cfRule type="cellIs" dxfId="1075" priority="127" operator="notEqual">
      <formula>G11</formula>
    </cfRule>
    <cfRule type="cellIs" dxfId="1074" priority="128" operator="equal">
      <formula>G11</formula>
    </cfRule>
  </conditionalFormatting>
  <conditionalFormatting sqref="K12">
    <cfRule type="cellIs" dxfId="1073" priority="125" operator="notEqual">
      <formula>G12</formula>
    </cfRule>
    <cfRule type="cellIs" dxfId="1072" priority="126" operator="equal">
      <formula>G12</formula>
    </cfRule>
  </conditionalFormatting>
  <conditionalFormatting sqref="K13">
    <cfRule type="cellIs" dxfId="1071" priority="123" operator="notEqual">
      <formula>G13</formula>
    </cfRule>
    <cfRule type="cellIs" dxfId="1070" priority="124" operator="equal">
      <formula>G13</formula>
    </cfRule>
  </conditionalFormatting>
  <conditionalFormatting sqref="K14">
    <cfRule type="cellIs" dxfId="1069" priority="121" operator="notEqual">
      <formula>G14</formula>
    </cfRule>
    <cfRule type="cellIs" dxfId="1068" priority="122" operator="equal">
      <formula>G14</formula>
    </cfRule>
  </conditionalFormatting>
  <conditionalFormatting sqref="G76">
    <cfRule type="cellIs" dxfId="1067" priority="11" operator="notEqual">
      <formula>$G$77</formula>
    </cfRule>
    <cfRule type="cellIs" dxfId="106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28A49F99-4A9E-4587-B983-99FC9BEC6079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A38149-F30F-41F0-893E-B6AF9CD39D4C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0B84769-8942-465B-ABE7-8F8B19178941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9A8AE9A-12CA-470C-A45B-E20C00E91D18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737E889-06EE-46C7-ADAA-774C73C1E5D5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F3A2365-B75A-41FD-8708-E02C9802F462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673C3A7-0A46-4E22-827C-2292093626A4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4C4B3B5-AABF-4A53-84DF-0245E3DF9905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12FF244-D463-497D-8E46-C50FA4CFF072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E8FF9F7-0004-407A-8D83-CC3C68FC31A3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1103853.9200000002</v>
      </c>
      <c r="H8" s="10"/>
      <c r="I8" s="90">
        <v>818635.13000000012</v>
      </c>
      <c r="J8" s="90">
        <v>285218.78999999998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78405.03</v>
      </c>
      <c r="H10" s="17" t="s">
        <v>15</v>
      </c>
      <c r="I10" s="91">
        <v>78405.03</v>
      </c>
      <c r="J10" s="91"/>
      <c r="K10" s="90">
        <v>78405.03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552125.42000000004</v>
      </c>
      <c r="H11" s="17" t="s">
        <v>15</v>
      </c>
      <c r="I11" s="91">
        <v>552125.42000000004</v>
      </c>
      <c r="J11" s="91"/>
      <c r="K11" s="90">
        <v>552125.42000000004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0</v>
      </c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188104.68</v>
      </c>
      <c r="H15" s="17" t="s">
        <v>15</v>
      </c>
      <c r="I15" s="91">
        <v>188104.68</v>
      </c>
      <c r="J15" s="91"/>
      <c r="K15" s="90">
        <v>188104.68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285218.78999999998</v>
      </c>
      <c r="H18" s="17" t="s">
        <v>24</v>
      </c>
      <c r="I18" s="91"/>
      <c r="J18" s="91">
        <v>285218.78999999998</v>
      </c>
      <c r="K18" s="90">
        <v>285218.78999999998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1828707.94</v>
      </c>
      <c r="H25" s="10"/>
      <c r="I25" s="90">
        <v>1377953.16</v>
      </c>
      <c r="J25" s="90">
        <v>450754.77999999997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279214.49</v>
      </c>
      <c r="H26" s="17" t="s">
        <v>15</v>
      </c>
      <c r="I26" s="91">
        <v>279214.49</v>
      </c>
      <c r="J26" s="91"/>
      <c r="K26" s="90">
        <v>279214.49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1398757.52</v>
      </c>
      <c r="H30" s="17" t="s">
        <v>59</v>
      </c>
      <c r="I30" s="91">
        <v>1098738.67</v>
      </c>
      <c r="J30" s="89">
        <v>300018.84999999998</v>
      </c>
      <c r="K30" s="90">
        <v>1398757.52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150735.93</v>
      </c>
      <c r="H40" s="17" t="s">
        <v>24</v>
      </c>
      <c r="I40" s="91"/>
      <c r="J40" s="91">
        <v>150735.93</v>
      </c>
      <c r="K40" s="90">
        <v>150735.93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5321785.75</v>
      </c>
      <c r="H42" s="10"/>
      <c r="I42" s="90">
        <v>1183199.68</v>
      </c>
      <c r="J42" s="90">
        <v>4138586.07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562532.53</v>
      </c>
      <c r="H43" s="17" t="s">
        <v>24</v>
      </c>
      <c r="I43" s="91"/>
      <c r="J43" s="91">
        <v>562532.53</v>
      </c>
      <c r="K43" s="90">
        <v>562532.53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1007243.63</v>
      </c>
      <c r="H44" s="17" t="s">
        <v>24</v>
      </c>
      <c r="I44" s="91"/>
      <c r="J44" s="91">
        <v>1007243.63</v>
      </c>
      <c r="K44" s="90">
        <v>1007243.63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565359.09</v>
      </c>
      <c r="H47" s="17" t="s">
        <v>15</v>
      </c>
      <c r="I47" s="91">
        <v>565359.09</v>
      </c>
      <c r="J47" s="91"/>
      <c r="K47" s="90">
        <v>565359.09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237227.59</v>
      </c>
      <c r="H48" s="17" t="s">
        <v>24</v>
      </c>
      <c r="I48" s="91">
        <v>237227.59</v>
      </c>
      <c r="J48" s="91"/>
      <c r="K48" s="90">
        <v>237227.59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738530.41</v>
      </c>
      <c r="H49" s="17" t="s">
        <v>15</v>
      </c>
      <c r="I49" s="91">
        <v>321187.45</v>
      </c>
      <c r="J49" s="91">
        <v>417342.96</v>
      </c>
      <c r="K49" s="90">
        <v>738530.41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1579051.18</v>
      </c>
      <c r="H55" s="17" t="s">
        <v>24</v>
      </c>
      <c r="I55" s="91"/>
      <c r="J55" s="91">
        <v>1579051.18</v>
      </c>
      <c r="K55" s="90">
        <v>1579051.18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59425.55</v>
      </c>
      <c r="H61" s="17" t="s">
        <v>15</v>
      </c>
      <c r="I61" s="91">
        <v>59425.55</v>
      </c>
      <c r="J61" s="91"/>
      <c r="K61" s="90">
        <v>59425.55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451290.82</v>
      </c>
      <c r="H62" s="17" t="s">
        <v>24</v>
      </c>
      <c r="I62" s="91"/>
      <c r="J62" s="91">
        <v>451290.82</v>
      </c>
      <c r="K62" s="90">
        <v>451290.82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121124.95</v>
      </c>
      <c r="H63" s="17" t="s">
        <v>24</v>
      </c>
      <c r="I63" s="91"/>
      <c r="J63" s="91">
        <v>121124.95</v>
      </c>
      <c r="K63" s="90">
        <v>121124.95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32841.4</v>
      </c>
      <c r="H66" s="10"/>
      <c r="I66" s="90">
        <v>32841.4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32841.4</v>
      </c>
      <c r="H67" s="17" t="s">
        <v>15</v>
      </c>
      <c r="I67" s="91">
        <v>32841.4</v>
      </c>
      <c r="J67" s="91"/>
      <c r="K67" s="90">
        <v>32841.4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1766471.3199999998</v>
      </c>
      <c r="H70" s="10"/>
      <c r="I70" s="90">
        <v>743766.57</v>
      </c>
      <c r="J70" s="90">
        <v>1022704.75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977544.07</v>
      </c>
      <c r="H72" s="17" t="s">
        <v>59</v>
      </c>
      <c r="I72" s="91">
        <v>743766.57</v>
      </c>
      <c r="J72" s="91">
        <v>233777.5</v>
      </c>
      <c r="K72" s="90">
        <v>977544.07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788927.25</v>
      </c>
      <c r="H73" s="17" t="s">
        <v>24</v>
      </c>
      <c r="I73" s="91"/>
      <c r="J73" s="91">
        <v>788927.25</v>
      </c>
      <c r="K73" s="90">
        <v>788927.25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10053660.33</v>
      </c>
      <c r="H76" s="26"/>
      <c r="I76" s="94">
        <v>4156395.9399999995</v>
      </c>
      <c r="J76" s="94">
        <v>5897264.3899999997</v>
      </c>
      <c r="K76" s="90">
        <v>10053660.329999998</v>
      </c>
      <c r="L76" s="27"/>
    </row>
    <row r="77" spans="1:12" ht="15.75" x14ac:dyDescent="0.25">
      <c r="F77" s="83" t="s">
        <v>200</v>
      </c>
      <c r="G77" s="95">
        <v>10053660.33</v>
      </c>
      <c r="H77" s="14"/>
      <c r="I77" s="85">
        <v>0.41342116239966498</v>
      </c>
      <c r="J77" s="85">
        <v>0.58657883760033491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51782029.789999999</v>
      </c>
      <c r="J83" s="87">
        <v>8.0267149759406908E-2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055" priority="119" operator="notEqual">
      <formula>G15</formula>
    </cfRule>
    <cfRule type="cellIs" dxfId="1054" priority="120" operator="equal">
      <formula>G15</formula>
    </cfRule>
  </conditionalFormatting>
  <conditionalFormatting sqref="K16">
    <cfRule type="cellIs" dxfId="1053" priority="117" operator="notEqual">
      <formula>G16</formula>
    </cfRule>
    <cfRule type="cellIs" dxfId="1052" priority="118" operator="equal">
      <formula>G16</formula>
    </cfRule>
  </conditionalFormatting>
  <conditionalFormatting sqref="K17">
    <cfRule type="cellIs" dxfId="1051" priority="115" operator="notEqual">
      <formula>G17</formula>
    </cfRule>
    <cfRule type="cellIs" dxfId="1050" priority="116" operator="equal">
      <formula>G17</formula>
    </cfRule>
  </conditionalFormatting>
  <conditionalFormatting sqref="K18">
    <cfRule type="cellIs" dxfId="1049" priority="113" operator="notEqual">
      <formula>G18</formula>
    </cfRule>
    <cfRule type="cellIs" dxfId="1048" priority="114" operator="equal">
      <formula>G18</formula>
    </cfRule>
  </conditionalFormatting>
  <conditionalFormatting sqref="K19">
    <cfRule type="cellIs" dxfId="1047" priority="111" operator="notEqual">
      <formula>G19</formula>
    </cfRule>
    <cfRule type="cellIs" dxfId="1046" priority="112" operator="equal">
      <formula>G19</formula>
    </cfRule>
  </conditionalFormatting>
  <conditionalFormatting sqref="K20">
    <cfRule type="cellIs" dxfId="1045" priority="109" operator="notEqual">
      <formula>G20</formula>
    </cfRule>
    <cfRule type="cellIs" dxfId="1044" priority="110" operator="equal">
      <formula>G20</formula>
    </cfRule>
  </conditionalFormatting>
  <conditionalFormatting sqref="K21">
    <cfRule type="cellIs" dxfId="1043" priority="107" operator="notEqual">
      <formula>G21</formula>
    </cfRule>
    <cfRule type="cellIs" dxfId="1042" priority="108" operator="equal">
      <formula>G21</formula>
    </cfRule>
  </conditionalFormatting>
  <conditionalFormatting sqref="K22">
    <cfRule type="cellIs" dxfId="1041" priority="105" operator="notEqual">
      <formula>G22</formula>
    </cfRule>
    <cfRule type="cellIs" dxfId="1040" priority="106" operator="equal">
      <formula>G22</formula>
    </cfRule>
  </conditionalFormatting>
  <conditionalFormatting sqref="K23">
    <cfRule type="cellIs" dxfId="1039" priority="103" operator="notEqual">
      <formula>G23</formula>
    </cfRule>
    <cfRule type="cellIs" dxfId="1038" priority="104" operator="equal">
      <formula>G23</formula>
    </cfRule>
  </conditionalFormatting>
  <conditionalFormatting sqref="K24">
    <cfRule type="cellIs" dxfId="1037" priority="101" operator="notEqual">
      <formula>G24</formula>
    </cfRule>
    <cfRule type="cellIs" dxfId="1036" priority="102" operator="equal">
      <formula>G24</formula>
    </cfRule>
  </conditionalFormatting>
  <conditionalFormatting sqref="K26">
    <cfRule type="cellIs" dxfId="1035" priority="99" operator="notEqual">
      <formula>G26</formula>
    </cfRule>
    <cfRule type="cellIs" dxfId="1034" priority="100" operator="equal">
      <formula>G26</formula>
    </cfRule>
  </conditionalFormatting>
  <conditionalFormatting sqref="K27">
    <cfRule type="cellIs" dxfId="1033" priority="97" operator="notEqual">
      <formula>G27</formula>
    </cfRule>
    <cfRule type="cellIs" dxfId="1032" priority="98" operator="equal">
      <formula>G27</formula>
    </cfRule>
  </conditionalFormatting>
  <conditionalFormatting sqref="K28">
    <cfRule type="cellIs" dxfId="1031" priority="95" operator="notEqual">
      <formula>G28</formula>
    </cfRule>
    <cfRule type="cellIs" dxfId="1030" priority="96" operator="equal">
      <formula>G28</formula>
    </cfRule>
  </conditionalFormatting>
  <conditionalFormatting sqref="K29">
    <cfRule type="cellIs" dxfId="1029" priority="93" operator="notEqual">
      <formula>G29</formula>
    </cfRule>
    <cfRule type="cellIs" dxfId="1028" priority="94" operator="equal">
      <formula>G29</formula>
    </cfRule>
  </conditionalFormatting>
  <conditionalFormatting sqref="K30">
    <cfRule type="cellIs" dxfId="1027" priority="91" operator="notEqual">
      <formula>G30</formula>
    </cfRule>
    <cfRule type="cellIs" dxfId="1026" priority="92" operator="equal">
      <formula>G30</formula>
    </cfRule>
  </conditionalFormatting>
  <conditionalFormatting sqref="K31">
    <cfRule type="cellIs" dxfId="1025" priority="89" operator="notEqual">
      <formula>G31</formula>
    </cfRule>
    <cfRule type="cellIs" dxfId="1024" priority="90" operator="equal">
      <formula>G31</formula>
    </cfRule>
  </conditionalFormatting>
  <conditionalFormatting sqref="K32">
    <cfRule type="cellIs" dxfId="1023" priority="87" operator="notEqual">
      <formula>G32</formula>
    </cfRule>
    <cfRule type="cellIs" dxfId="1022" priority="88" operator="equal">
      <formula>G32</formula>
    </cfRule>
  </conditionalFormatting>
  <conditionalFormatting sqref="K33">
    <cfRule type="cellIs" dxfId="1021" priority="85" operator="notEqual">
      <formula>G33</formula>
    </cfRule>
    <cfRule type="cellIs" dxfId="1020" priority="86" operator="equal">
      <formula>G33</formula>
    </cfRule>
  </conditionalFormatting>
  <conditionalFormatting sqref="K34">
    <cfRule type="cellIs" dxfId="1019" priority="83" operator="notEqual">
      <formula>G34</formula>
    </cfRule>
    <cfRule type="cellIs" dxfId="1018" priority="84" operator="equal">
      <formula>G34</formula>
    </cfRule>
  </conditionalFormatting>
  <conditionalFormatting sqref="K35">
    <cfRule type="cellIs" dxfId="1017" priority="81" operator="notEqual">
      <formula>G35</formula>
    </cfRule>
    <cfRule type="cellIs" dxfId="1016" priority="82" operator="equal">
      <formula>G35</formula>
    </cfRule>
  </conditionalFormatting>
  <conditionalFormatting sqref="K36">
    <cfRule type="cellIs" dxfId="1015" priority="79" operator="notEqual">
      <formula>G36</formula>
    </cfRule>
    <cfRule type="cellIs" dxfId="1014" priority="80" operator="equal">
      <formula>G36</formula>
    </cfRule>
  </conditionalFormatting>
  <conditionalFormatting sqref="K37">
    <cfRule type="cellIs" dxfId="1013" priority="77" operator="notEqual">
      <formula>G37</formula>
    </cfRule>
    <cfRule type="cellIs" dxfId="1012" priority="78" operator="equal">
      <formula>G37</formula>
    </cfRule>
  </conditionalFormatting>
  <conditionalFormatting sqref="K38">
    <cfRule type="cellIs" dxfId="1011" priority="75" operator="notEqual">
      <formula>G38</formula>
    </cfRule>
    <cfRule type="cellIs" dxfId="1010" priority="76" operator="equal">
      <formula>G38</formula>
    </cfRule>
  </conditionalFormatting>
  <conditionalFormatting sqref="K39">
    <cfRule type="cellIs" dxfId="1009" priority="73" operator="notEqual">
      <formula>G39</formula>
    </cfRule>
    <cfRule type="cellIs" dxfId="1008" priority="74" operator="equal">
      <formula>G39</formula>
    </cfRule>
  </conditionalFormatting>
  <conditionalFormatting sqref="K40">
    <cfRule type="cellIs" dxfId="1007" priority="71" operator="notEqual">
      <formula>G40</formula>
    </cfRule>
    <cfRule type="cellIs" dxfId="1006" priority="72" operator="equal">
      <formula>G40</formula>
    </cfRule>
  </conditionalFormatting>
  <conditionalFormatting sqref="K41">
    <cfRule type="cellIs" dxfId="1005" priority="69" operator="notEqual">
      <formula>G41</formula>
    </cfRule>
    <cfRule type="cellIs" dxfId="1004" priority="70" operator="equal">
      <formula>G41</formula>
    </cfRule>
  </conditionalFormatting>
  <conditionalFormatting sqref="K43">
    <cfRule type="cellIs" dxfId="1003" priority="67" operator="notEqual">
      <formula>G43</formula>
    </cfRule>
    <cfRule type="cellIs" dxfId="1002" priority="68" operator="equal">
      <formula>G43</formula>
    </cfRule>
  </conditionalFormatting>
  <conditionalFormatting sqref="K44">
    <cfRule type="cellIs" dxfId="1001" priority="65" operator="notEqual">
      <formula>G44</formula>
    </cfRule>
    <cfRule type="cellIs" dxfId="1000" priority="66" operator="equal">
      <formula>G44</formula>
    </cfRule>
  </conditionalFormatting>
  <conditionalFormatting sqref="K45">
    <cfRule type="cellIs" dxfId="999" priority="63" operator="notEqual">
      <formula>G45</formula>
    </cfRule>
    <cfRule type="cellIs" dxfId="998" priority="64" operator="equal">
      <formula>G45</formula>
    </cfRule>
  </conditionalFormatting>
  <conditionalFormatting sqref="K46">
    <cfRule type="cellIs" dxfId="997" priority="61" operator="notEqual">
      <formula>G46</formula>
    </cfRule>
    <cfRule type="cellIs" dxfId="996" priority="62" operator="equal">
      <formula>G46</formula>
    </cfRule>
  </conditionalFormatting>
  <conditionalFormatting sqref="K47">
    <cfRule type="cellIs" dxfId="995" priority="59" operator="notEqual">
      <formula>G47</formula>
    </cfRule>
    <cfRule type="cellIs" dxfId="994" priority="60" operator="equal">
      <formula>G47</formula>
    </cfRule>
  </conditionalFormatting>
  <conditionalFormatting sqref="K48">
    <cfRule type="cellIs" dxfId="993" priority="57" operator="notEqual">
      <formula>G48</formula>
    </cfRule>
    <cfRule type="cellIs" dxfId="992" priority="58" operator="equal">
      <formula>G48</formula>
    </cfRule>
  </conditionalFormatting>
  <conditionalFormatting sqref="K49">
    <cfRule type="cellIs" dxfId="991" priority="55" operator="notEqual">
      <formula>G49</formula>
    </cfRule>
    <cfRule type="cellIs" dxfId="990" priority="56" operator="equal">
      <formula>G49</formula>
    </cfRule>
  </conditionalFormatting>
  <conditionalFormatting sqref="K50">
    <cfRule type="cellIs" dxfId="989" priority="53" operator="notEqual">
      <formula>G50</formula>
    </cfRule>
    <cfRule type="cellIs" dxfId="988" priority="54" operator="equal">
      <formula>G50</formula>
    </cfRule>
  </conditionalFormatting>
  <conditionalFormatting sqref="K51">
    <cfRule type="cellIs" dxfId="987" priority="51" operator="notEqual">
      <formula>G51</formula>
    </cfRule>
    <cfRule type="cellIs" dxfId="986" priority="52" operator="equal">
      <formula>G51</formula>
    </cfRule>
  </conditionalFormatting>
  <conditionalFormatting sqref="K52">
    <cfRule type="cellIs" dxfId="985" priority="49" operator="notEqual">
      <formula>G52</formula>
    </cfRule>
    <cfRule type="cellIs" dxfId="984" priority="50" operator="equal">
      <formula>G52</formula>
    </cfRule>
  </conditionalFormatting>
  <conditionalFormatting sqref="K53">
    <cfRule type="cellIs" dxfId="983" priority="47" operator="notEqual">
      <formula>G53</formula>
    </cfRule>
    <cfRule type="cellIs" dxfId="982" priority="48" operator="equal">
      <formula>G53</formula>
    </cfRule>
  </conditionalFormatting>
  <conditionalFormatting sqref="K54">
    <cfRule type="cellIs" dxfId="981" priority="45" operator="notEqual">
      <formula>G54</formula>
    </cfRule>
    <cfRule type="cellIs" dxfId="980" priority="46" operator="equal">
      <formula>G54</formula>
    </cfRule>
  </conditionalFormatting>
  <conditionalFormatting sqref="K55">
    <cfRule type="cellIs" dxfId="979" priority="43" operator="notEqual">
      <formula>G55</formula>
    </cfRule>
    <cfRule type="cellIs" dxfId="978" priority="44" operator="equal">
      <formula>G55</formula>
    </cfRule>
  </conditionalFormatting>
  <conditionalFormatting sqref="K56">
    <cfRule type="cellIs" dxfId="977" priority="41" operator="notEqual">
      <formula>G56</formula>
    </cfRule>
    <cfRule type="cellIs" dxfId="976" priority="42" operator="equal">
      <formula>G56</formula>
    </cfRule>
  </conditionalFormatting>
  <conditionalFormatting sqref="K57">
    <cfRule type="cellIs" dxfId="975" priority="39" operator="notEqual">
      <formula>G57</formula>
    </cfRule>
    <cfRule type="cellIs" dxfId="974" priority="40" operator="equal">
      <formula>G57</formula>
    </cfRule>
  </conditionalFormatting>
  <conditionalFormatting sqref="K58">
    <cfRule type="cellIs" dxfId="973" priority="37" operator="notEqual">
      <formula>G58</formula>
    </cfRule>
    <cfRule type="cellIs" dxfId="972" priority="38" operator="equal">
      <formula>G58</formula>
    </cfRule>
  </conditionalFormatting>
  <conditionalFormatting sqref="K59">
    <cfRule type="cellIs" dxfId="971" priority="35" operator="notEqual">
      <formula>G59</formula>
    </cfRule>
    <cfRule type="cellIs" dxfId="970" priority="36" operator="equal">
      <formula>G59</formula>
    </cfRule>
  </conditionalFormatting>
  <conditionalFormatting sqref="K60">
    <cfRule type="cellIs" dxfId="969" priority="33" operator="notEqual">
      <formula>G60</formula>
    </cfRule>
    <cfRule type="cellIs" dxfId="968" priority="34" operator="equal">
      <formula>G60</formula>
    </cfRule>
  </conditionalFormatting>
  <conditionalFormatting sqref="K61">
    <cfRule type="cellIs" dxfId="967" priority="31" operator="notEqual">
      <formula>G61</formula>
    </cfRule>
    <cfRule type="cellIs" dxfId="966" priority="32" operator="equal">
      <formula>G61</formula>
    </cfRule>
  </conditionalFormatting>
  <conditionalFormatting sqref="K62">
    <cfRule type="cellIs" dxfId="965" priority="29" operator="notEqual">
      <formula>G62</formula>
    </cfRule>
    <cfRule type="cellIs" dxfId="964" priority="30" operator="equal">
      <formula>G62</formula>
    </cfRule>
  </conditionalFormatting>
  <conditionalFormatting sqref="K63">
    <cfRule type="cellIs" dxfId="963" priority="27" operator="notEqual">
      <formula>G63</formula>
    </cfRule>
    <cfRule type="cellIs" dxfId="962" priority="28" operator="equal">
      <formula>G63</formula>
    </cfRule>
  </conditionalFormatting>
  <conditionalFormatting sqref="K67">
    <cfRule type="cellIs" dxfId="961" priority="25" operator="notEqual">
      <formula>G67</formula>
    </cfRule>
    <cfRule type="cellIs" dxfId="960" priority="26" operator="equal">
      <formula>G67</formula>
    </cfRule>
  </conditionalFormatting>
  <conditionalFormatting sqref="K68">
    <cfRule type="cellIs" dxfId="959" priority="23" operator="notEqual">
      <formula>G68</formula>
    </cfRule>
    <cfRule type="cellIs" dxfId="958" priority="24" operator="equal">
      <formula>G68</formula>
    </cfRule>
  </conditionalFormatting>
  <conditionalFormatting sqref="K69">
    <cfRule type="cellIs" dxfId="957" priority="21" operator="notEqual">
      <formula>G69</formula>
    </cfRule>
    <cfRule type="cellIs" dxfId="956" priority="22" operator="equal">
      <formula>G69</formula>
    </cfRule>
  </conditionalFormatting>
  <conditionalFormatting sqref="K71">
    <cfRule type="cellIs" dxfId="955" priority="19" operator="notEqual">
      <formula>G71</formula>
    </cfRule>
    <cfRule type="cellIs" dxfId="954" priority="20" operator="equal">
      <formula>G71</formula>
    </cfRule>
  </conditionalFormatting>
  <conditionalFormatting sqref="K72">
    <cfRule type="cellIs" dxfId="953" priority="17" operator="notEqual">
      <formula>G72</formula>
    </cfRule>
    <cfRule type="cellIs" dxfId="952" priority="18" operator="equal">
      <formula>G72</formula>
    </cfRule>
  </conditionalFormatting>
  <conditionalFormatting sqref="K73">
    <cfRule type="cellIs" dxfId="951" priority="15" operator="notEqual">
      <formula>G73</formula>
    </cfRule>
    <cfRule type="cellIs" dxfId="950" priority="16" operator="equal">
      <formula>G73</formula>
    </cfRule>
  </conditionalFormatting>
  <conditionalFormatting sqref="K76">
    <cfRule type="cellIs" dxfId="949" priority="13" operator="notEqual">
      <formula>G76</formula>
    </cfRule>
    <cfRule type="cellIs" dxfId="948" priority="14" operator="equal">
      <formula>G76</formula>
    </cfRule>
  </conditionalFormatting>
  <conditionalFormatting sqref="K9">
    <cfRule type="cellIs" dxfId="947" priority="131" operator="notEqual">
      <formula>G9</formula>
    </cfRule>
    <cfRule type="cellIs" dxfId="946" priority="132" operator="equal">
      <formula>G9</formula>
    </cfRule>
  </conditionalFormatting>
  <conditionalFormatting sqref="K10">
    <cfRule type="cellIs" dxfId="945" priority="129" operator="notEqual">
      <formula>G10</formula>
    </cfRule>
    <cfRule type="cellIs" dxfId="944" priority="130" operator="equal">
      <formula>G10</formula>
    </cfRule>
  </conditionalFormatting>
  <conditionalFormatting sqref="K11">
    <cfRule type="cellIs" dxfId="943" priority="127" operator="notEqual">
      <formula>G11</formula>
    </cfRule>
    <cfRule type="cellIs" dxfId="942" priority="128" operator="equal">
      <formula>G11</formula>
    </cfRule>
  </conditionalFormatting>
  <conditionalFormatting sqref="K12">
    <cfRule type="cellIs" dxfId="941" priority="125" operator="notEqual">
      <formula>G12</formula>
    </cfRule>
    <cfRule type="cellIs" dxfId="940" priority="126" operator="equal">
      <formula>G12</formula>
    </cfRule>
  </conditionalFormatting>
  <conditionalFormatting sqref="K13">
    <cfRule type="cellIs" dxfId="939" priority="123" operator="notEqual">
      <formula>G13</formula>
    </cfRule>
    <cfRule type="cellIs" dxfId="938" priority="124" operator="equal">
      <formula>G13</formula>
    </cfRule>
  </conditionalFormatting>
  <conditionalFormatting sqref="K14">
    <cfRule type="cellIs" dxfId="937" priority="121" operator="notEqual">
      <formula>G14</formula>
    </cfRule>
    <cfRule type="cellIs" dxfId="936" priority="122" operator="equal">
      <formula>G14</formula>
    </cfRule>
  </conditionalFormatting>
  <conditionalFormatting sqref="G76">
    <cfRule type="cellIs" dxfId="935" priority="11" operator="notEqual">
      <formula>$G$77</formula>
    </cfRule>
    <cfRule type="cellIs" dxfId="93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84D8C4A-D18B-48F6-9826-7CE5FE642CB0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FA03414C-0749-49C2-A74D-8441EFB5AF42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A207205-18D4-4DB1-856E-4A5CF39F9907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FB7956D-08B7-4A01-8FF0-2D63898E57BF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0BEBB77-53A0-4080-A6A6-F58902D5186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105C135-381E-4F8D-ADFD-E8399E03892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4141F6-6B05-4C76-9C8B-8B9481752AA4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CD66047-4E5A-4B4E-86D9-1F0EF93D7286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97A5DE3A-263B-4ADD-87BF-9BB6836C4373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976B260-D940-4730-AB9C-7A88053EDCB8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1762132.2400000005</v>
      </c>
      <c r="H8" s="10"/>
      <c r="I8" s="90">
        <v>1054237.9500000002</v>
      </c>
      <c r="J8" s="90">
        <v>707894.29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27436.29</v>
      </c>
      <c r="H10" s="17" t="s">
        <v>15</v>
      </c>
      <c r="I10" s="91">
        <v>27436.29</v>
      </c>
      <c r="J10" s="91"/>
      <c r="K10" s="90">
        <v>27436.29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693425.55</v>
      </c>
      <c r="H11" s="17" t="s">
        <v>15</v>
      </c>
      <c r="I11" s="91">
        <v>693425.55</v>
      </c>
      <c r="J11" s="91"/>
      <c r="K11" s="90">
        <v>693425.55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303766.81</v>
      </c>
      <c r="H13" s="17" t="s">
        <v>15</v>
      </c>
      <c r="I13" s="91">
        <v>303766.81</v>
      </c>
      <c r="J13" s="91"/>
      <c r="K13" s="90">
        <v>303766.81</v>
      </c>
      <c r="L13" s="18"/>
    </row>
    <row r="14" spans="1:12" ht="15.75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271122.83</v>
      </c>
      <c r="H14" s="17" t="s">
        <v>24</v>
      </c>
      <c r="I14" s="91"/>
      <c r="J14" s="91">
        <v>271122.83</v>
      </c>
      <c r="K14" s="90">
        <v>271122.83</v>
      </c>
      <c r="L14" s="80" t="s">
        <v>353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263264.83</v>
      </c>
      <c r="H18" s="17" t="s">
        <v>24</v>
      </c>
      <c r="I18" s="91"/>
      <c r="J18" s="91">
        <v>263264.83</v>
      </c>
      <c r="K18" s="90">
        <v>263264.83</v>
      </c>
      <c r="L18" s="18" t="s">
        <v>354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173506.63</v>
      </c>
      <c r="H19" s="17" t="s">
        <v>24</v>
      </c>
      <c r="I19" s="92"/>
      <c r="J19" s="92">
        <v>173506.63</v>
      </c>
      <c r="K19" s="90">
        <v>173506.63</v>
      </c>
      <c r="L19" s="18" t="s">
        <v>354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29609.3</v>
      </c>
      <c r="H20" s="17" t="s">
        <v>15</v>
      </c>
      <c r="I20" s="91">
        <v>29609.3</v>
      </c>
      <c r="J20" s="91"/>
      <c r="K20" s="90">
        <v>29609.3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1855573.69</v>
      </c>
      <c r="H25" s="10"/>
      <c r="I25" s="90">
        <v>930059.48</v>
      </c>
      <c r="J25" s="90">
        <v>925514.21</v>
      </c>
      <c r="K25" s="90"/>
      <c r="L25" s="15"/>
    </row>
    <row r="26" spans="1:12" ht="30.75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1855573.69</v>
      </c>
      <c r="H26" s="17" t="s">
        <v>59</v>
      </c>
      <c r="I26" s="91">
        <v>930059.48</v>
      </c>
      <c r="J26" s="91">
        <v>925514.21</v>
      </c>
      <c r="K26" s="90">
        <v>1855573.69</v>
      </c>
      <c r="L26" s="80" t="s">
        <v>355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3113065.9</v>
      </c>
      <c r="H42" s="10"/>
      <c r="I42" s="90">
        <v>1022221.13</v>
      </c>
      <c r="J42" s="90">
        <v>2090844.77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2527202.79</v>
      </c>
      <c r="H43" s="17" t="s">
        <v>59</v>
      </c>
      <c r="I43" s="91">
        <v>505440.56</v>
      </c>
      <c r="J43" s="91">
        <v>2021762.23</v>
      </c>
      <c r="K43" s="90">
        <v>2527202.79</v>
      </c>
      <c r="L43" s="80" t="s">
        <v>253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516780.57</v>
      </c>
      <c r="H47" s="17" t="s">
        <v>15</v>
      </c>
      <c r="I47" s="91">
        <v>516780.57</v>
      </c>
      <c r="J47" s="91"/>
      <c r="K47" s="90">
        <v>516780.57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/>
      <c r="H49" s="17"/>
      <c r="I49" s="91"/>
      <c r="J49" s="91"/>
      <c r="K49" s="90">
        <v>0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66248.27</v>
      </c>
      <c r="H50" s="17" t="s">
        <v>24</v>
      </c>
      <c r="I50" s="91"/>
      <c r="J50" s="91">
        <v>66248.27</v>
      </c>
      <c r="K50" s="90">
        <v>66248.27</v>
      </c>
      <c r="L50" s="18" t="s">
        <v>354</v>
      </c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2834.27</v>
      </c>
      <c r="H57" s="17" t="s">
        <v>24</v>
      </c>
      <c r="I57" s="91"/>
      <c r="J57" s="91">
        <v>2834.27</v>
      </c>
      <c r="K57" s="90">
        <v>2834.27</v>
      </c>
      <c r="L57" s="18" t="s">
        <v>354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819324.91999999993</v>
      </c>
      <c r="H70" s="10"/>
      <c r="I70" s="90">
        <v>259532.91</v>
      </c>
      <c r="J70" s="90">
        <v>559792.01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519065.81</v>
      </c>
      <c r="H72" s="17" t="s">
        <v>59</v>
      </c>
      <c r="I72" s="91">
        <v>259532.91</v>
      </c>
      <c r="J72" s="91">
        <v>259532.9</v>
      </c>
      <c r="K72" s="90">
        <v>519065.81</v>
      </c>
      <c r="L72" s="18" t="s">
        <v>282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300259.11</v>
      </c>
      <c r="H73" s="17" t="s">
        <v>24</v>
      </c>
      <c r="I73" s="91"/>
      <c r="J73" s="91">
        <v>300259.11</v>
      </c>
      <c r="K73" s="90">
        <v>300259.11</v>
      </c>
      <c r="L73" s="18" t="s">
        <v>354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7550096.75</v>
      </c>
      <c r="H76" s="119"/>
      <c r="I76" s="94">
        <v>3266051.47</v>
      </c>
      <c r="J76" s="94">
        <v>4284045.28</v>
      </c>
      <c r="K76" s="90">
        <v>7550096.75</v>
      </c>
      <c r="L76" s="27"/>
    </row>
    <row r="77" spans="1:12" ht="15.75" x14ac:dyDescent="0.25">
      <c r="F77" s="83" t="s">
        <v>200</v>
      </c>
      <c r="G77" s="95">
        <v>7550096.75</v>
      </c>
      <c r="H77" s="14"/>
      <c r="I77" s="120">
        <v>0.43258405529703975</v>
      </c>
      <c r="J77" s="120">
        <v>0.56741594470296031</v>
      </c>
      <c r="K77" s="29"/>
      <c r="L77" s="30"/>
    </row>
    <row r="78" spans="1:12" x14ac:dyDescent="0.25">
      <c r="G78" s="101">
        <f>G76-G77</f>
        <v>0</v>
      </c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32956560.319999993</v>
      </c>
      <c r="J83" s="87">
        <v>9.9101709592489443E-2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923" priority="131" operator="notEqual">
      <formula>G9</formula>
    </cfRule>
    <cfRule type="cellIs" dxfId="922" priority="132" operator="equal">
      <formula>G9</formula>
    </cfRule>
  </conditionalFormatting>
  <conditionalFormatting sqref="K76">
    <cfRule type="cellIs" dxfId="921" priority="13" operator="notEqual">
      <formula>G76</formula>
    </cfRule>
    <cfRule type="cellIs" dxfId="920" priority="14" operator="equal">
      <formula>G76</formula>
    </cfRule>
  </conditionalFormatting>
  <conditionalFormatting sqref="K10">
    <cfRule type="cellIs" dxfId="919" priority="129" operator="notEqual">
      <formula>G10</formula>
    </cfRule>
    <cfRule type="cellIs" dxfId="918" priority="130" operator="equal">
      <formula>G10</formula>
    </cfRule>
  </conditionalFormatting>
  <conditionalFormatting sqref="K11">
    <cfRule type="cellIs" dxfId="917" priority="127" operator="notEqual">
      <formula>G11</formula>
    </cfRule>
    <cfRule type="cellIs" dxfId="916" priority="128" operator="equal">
      <formula>G11</formula>
    </cfRule>
  </conditionalFormatting>
  <conditionalFormatting sqref="K12">
    <cfRule type="cellIs" dxfId="915" priority="125" operator="notEqual">
      <formula>G12</formula>
    </cfRule>
    <cfRule type="cellIs" dxfId="914" priority="126" operator="equal">
      <formula>G12</formula>
    </cfRule>
  </conditionalFormatting>
  <conditionalFormatting sqref="K13">
    <cfRule type="cellIs" dxfId="913" priority="123" operator="notEqual">
      <formula>G13</formula>
    </cfRule>
    <cfRule type="cellIs" dxfId="912" priority="124" operator="equal">
      <formula>G13</formula>
    </cfRule>
  </conditionalFormatting>
  <conditionalFormatting sqref="K14">
    <cfRule type="cellIs" dxfId="911" priority="121" operator="notEqual">
      <formula>G14</formula>
    </cfRule>
    <cfRule type="cellIs" dxfId="910" priority="122" operator="equal">
      <formula>G14</formula>
    </cfRule>
  </conditionalFormatting>
  <conditionalFormatting sqref="K15">
    <cfRule type="cellIs" dxfId="909" priority="119" operator="notEqual">
      <formula>G15</formula>
    </cfRule>
    <cfRule type="cellIs" dxfId="908" priority="120" operator="equal">
      <formula>G15</formula>
    </cfRule>
  </conditionalFormatting>
  <conditionalFormatting sqref="K16">
    <cfRule type="cellIs" dxfId="907" priority="117" operator="notEqual">
      <formula>G16</formula>
    </cfRule>
    <cfRule type="cellIs" dxfId="906" priority="118" operator="equal">
      <formula>G16</formula>
    </cfRule>
  </conditionalFormatting>
  <conditionalFormatting sqref="K17">
    <cfRule type="cellIs" dxfId="905" priority="115" operator="notEqual">
      <formula>G17</formula>
    </cfRule>
    <cfRule type="cellIs" dxfId="904" priority="116" operator="equal">
      <formula>G17</formula>
    </cfRule>
  </conditionalFormatting>
  <conditionalFormatting sqref="K18">
    <cfRule type="cellIs" dxfId="903" priority="113" operator="notEqual">
      <formula>G18</formula>
    </cfRule>
    <cfRule type="cellIs" dxfId="902" priority="114" operator="equal">
      <formula>G18</formula>
    </cfRule>
  </conditionalFormatting>
  <conditionalFormatting sqref="K19">
    <cfRule type="cellIs" dxfId="901" priority="111" operator="notEqual">
      <formula>G19</formula>
    </cfRule>
    <cfRule type="cellIs" dxfId="900" priority="112" operator="equal">
      <formula>G19</formula>
    </cfRule>
  </conditionalFormatting>
  <conditionalFormatting sqref="K20">
    <cfRule type="cellIs" dxfId="899" priority="109" operator="notEqual">
      <formula>G20</formula>
    </cfRule>
    <cfRule type="cellIs" dxfId="898" priority="110" operator="equal">
      <formula>G20</formula>
    </cfRule>
  </conditionalFormatting>
  <conditionalFormatting sqref="K21">
    <cfRule type="cellIs" dxfId="897" priority="107" operator="notEqual">
      <formula>G21</formula>
    </cfRule>
    <cfRule type="cellIs" dxfId="896" priority="108" operator="equal">
      <formula>G21</formula>
    </cfRule>
  </conditionalFormatting>
  <conditionalFormatting sqref="K22">
    <cfRule type="cellIs" dxfId="895" priority="105" operator="notEqual">
      <formula>G22</formula>
    </cfRule>
    <cfRule type="cellIs" dxfId="894" priority="106" operator="equal">
      <formula>G22</formula>
    </cfRule>
  </conditionalFormatting>
  <conditionalFormatting sqref="K23">
    <cfRule type="cellIs" dxfId="893" priority="103" operator="notEqual">
      <formula>G23</formula>
    </cfRule>
    <cfRule type="cellIs" dxfId="892" priority="104" operator="equal">
      <formula>G23</formula>
    </cfRule>
  </conditionalFormatting>
  <conditionalFormatting sqref="K24">
    <cfRule type="cellIs" dxfId="891" priority="101" operator="notEqual">
      <formula>G24</formula>
    </cfRule>
    <cfRule type="cellIs" dxfId="890" priority="102" operator="equal">
      <formula>G24</formula>
    </cfRule>
  </conditionalFormatting>
  <conditionalFormatting sqref="K26">
    <cfRule type="cellIs" dxfId="889" priority="99" operator="notEqual">
      <formula>G26</formula>
    </cfRule>
    <cfRule type="cellIs" dxfId="888" priority="100" operator="equal">
      <formula>G26</formula>
    </cfRule>
  </conditionalFormatting>
  <conditionalFormatting sqref="K27">
    <cfRule type="cellIs" dxfId="887" priority="97" operator="notEqual">
      <formula>G27</formula>
    </cfRule>
    <cfRule type="cellIs" dxfId="886" priority="98" operator="equal">
      <formula>G27</formula>
    </cfRule>
  </conditionalFormatting>
  <conditionalFormatting sqref="K28">
    <cfRule type="cellIs" dxfId="885" priority="95" operator="notEqual">
      <formula>G28</formula>
    </cfRule>
    <cfRule type="cellIs" dxfId="884" priority="96" operator="equal">
      <formula>G28</formula>
    </cfRule>
  </conditionalFormatting>
  <conditionalFormatting sqref="K29">
    <cfRule type="cellIs" dxfId="883" priority="93" operator="notEqual">
      <formula>G29</formula>
    </cfRule>
    <cfRule type="cellIs" dxfId="882" priority="94" operator="equal">
      <formula>G29</formula>
    </cfRule>
  </conditionalFormatting>
  <conditionalFormatting sqref="K30">
    <cfRule type="cellIs" dxfId="881" priority="91" operator="notEqual">
      <formula>G30</formula>
    </cfRule>
    <cfRule type="cellIs" dxfId="880" priority="92" operator="equal">
      <formula>G30</formula>
    </cfRule>
  </conditionalFormatting>
  <conditionalFormatting sqref="K31">
    <cfRule type="cellIs" dxfId="879" priority="89" operator="notEqual">
      <formula>G31</formula>
    </cfRule>
    <cfRule type="cellIs" dxfId="878" priority="90" operator="equal">
      <formula>G31</formula>
    </cfRule>
  </conditionalFormatting>
  <conditionalFormatting sqref="K32">
    <cfRule type="cellIs" dxfId="877" priority="87" operator="notEqual">
      <formula>G32</formula>
    </cfRule>
    <cfRule type="cellIs" dxfId="876" priority="88" operator="equal">
      <formula>G32</formula>
    </cfRule>
  </conditionalFormatting>
  <conditionalFormatting sqref="K33">
    <cfRule type="cellIs" dxfId="875" priority="85" operator="notEqual">
      <formula>G33</formula>
    </cfRule>
    <cfRule type="cellIs" dxfId="874" priority="86" operator="equal">
      <formula>G33</formula>
    </cfRule>
  </conditionalFormatting>
  <conditionalFormatting sqref="K34">
    <cfRule type="cellIs" dxfId="873" priority="83" operator="notEqual">
      <formula>G34</formula>
    </cfRule>
    <cfRule type="cellIs" dxfId="872" priority="84" operator="equal">
      <formula>G34</formula>
    </cfRule>
  </conditionalFormatting>
  <conditionalFormatting sqref="K35">
    <cfRule type="cellIs" dxfId="871" priority="81" operator="notEqual">
      <formula>G35</formula>
    </cfRule>
    <cfRule type="cellIs" dxfId="870" priority="82" operator="equal">
      <formula>G35</formula>
    </cfRule>
  </conditionalFormatting>
  <conditionalFormatting sqref="K36">
    <cfRule type="cellIs" dxfId="869" priority="79" operator="notEqual">
      <formula>G36</formula>
    </cfRule>
    <cfRule type="cellIs" dxfId="868" priority="80" operator="equal">
      <formula>G36</formula>
    </cfRule>
  </conditionalFormatting>
  <conditionalFormatting sqref="K37">
    <cfRule type="cellIs" dxfId="867" priority="77" operator="notEqual">
      <formula>G37</formula>
    </cfRule>
    <cfRule type="cellIs" dxfId="866" priority="78" operator="equal">
      <formula>G37</formula>
    </cfRule>
  </conditionalFormatting>
  <conditionalFormatting sqref="K38">
    <cfRule type="cellIs" dxfId="865" priority="75" operator="notEqual">
      <formula>G38</formula>
    </cfRule>
    <cfRule type="cellIs" dxfId="864" priority="76" operator="equal">
      <formula>G38</formula>
    </cfRule>
  </conditionalFormatting>
  <conditionalFormatting sqref="K39">
    <cfRule type="cellIs" dxfId="863" priority="73" operator="notEqual">
      <formula>G39</formula>
    </cfRule>
    <cfRule type="cellIs" dxfId="862" priority="74" operator="equal">
      <formula>G39</formula>
    </cfRule>
  </conditionalFormatting>
  <conditionalFormatting sqref="K40">
    <cfRule type="cellIs" dxfId="861" priority="71" operator="notEqual">
      <formula>G40</formula>
    </cfRule>
    <cfRule type="cellIs" dxfId="860" priority="72" operator="equal">
      <formula>G40</formula>
    </cfRule>
  </conditionalFormatting>
  <conditionalFormatting sqref="K41">
    <cfRule type="cellIs" dxfId="859" priority="69" operator="notEqual">
      <formula>G41</formula>
    </cfRule>
    <cfRule type="cellIs" dxfId="858" priority="70" operator="equal">
      <formula>G41</formula>
    </cfRule>
  </conditionalFormatting>
  <conditionalFormatting sqref="K43">
    <cfRule type="cellIs" dxfId="857" priority="67" operator="notEqual">
      <formula>G43</formula>
    </cfRule>
    <cfRule type="cellIs" dxfId="856" priority="68" operator="equal">
      <formula>G43</formula>
    </cfRule>
  </conditionalFormatting>
  <conditionalFormatting sqref="K44">
    <cfRule type="cellIs" dxfId="855" priority="65" operator="notEqual">
      <formula>G44</formula>
    </cfRule>
    <cfRule type="cellIs" dxfId="854" priority="66" operator="equal">
      <formula>G44</formula>
    </cfRule>
  </conditionalFormatting>
  <conditionalFormatting sqref="K45">
    <cfRule type="cellIs" dxfId="853" priority="63" operator="notEqual">
      <formula>G45</formula>
    </cfRule>
    <cfRule type="cellIs" dxfId="852" priority="64" operator="equal">
      <formula>G45</formula>
    </cfRule>
  </conditionalFormatting>
  <conditionalFormatting sqref="K46">
    <cfRule type="cellIs" dxfId="851" priority="61" operator="notEqual">
      <formula>G46</formula>
    </cfRule>
    <cfRule type="cellIs" dxfId="850" priority="62" operator="equal">
      <formula>G46</formula>
    </cfRule>
  </conditionalFormatting>
  <conditionalFormatting sqref="K47">
    <cfRule type="cellIs" dxfId="849" priority="59" operator="notEqual">
      <formula>G47</formula>
    </cfRule>
    <cfRule type="cellIs" dxfId="848" priority="60" operator="equal">
      <formula>G47</formula>
    </cfRule>
  </conditionalFormatting>
  <conditionalFormatting sqref="K48">
    <cfRule type="cellIs" dxfId="847" priority="57" operator="notEqual">
      <formula>G48</formula>
    </cfRule>
    <cfRule type="cellIs" dxfId="846" priority="58" operator="equal">
      <formula>G48</formula>
    </cfRule>
  </conditionalFormatting>
  <conditionalFormatting sqref="K49">
    <cfRule type="cellIs" dxfId="845" priority="55" operator="notEqual">
      <formula>G49</formula>
    </cfRule>
    <cfRule type="cellIs" dxfId="844" priority="56" operator="equal">
      <formula>G49</formula>
    </cfRule>
  </conditionalFormatting>
  <conditionalFormatting sqref="K50">
    <cfRule type="cellIs" dxfId="843" priority="53" operator="notEqual">
      <formula>G50</formula>
    </cfRule>
    <cfRule type="cellIs" dxfId="842" priority="54" operator="equal">
      <formula>G50</formula>
    </cfRule>
  </conditionalFormatting>
  <conditionalFormatting sqref="K51">
    <cfRule type="cellIs" dxfId="841" priority="51" operator="notEqual">
      <formula>G51</formula>
    </cfRule>
    <cfRule type="cellIs" dxfId="840" priority="52" operator="equal">
      <formula>G51</formula>
    </cfRule>
  </conditionalFormatting>
  <conditionalFormatting sqref="K52">
    <cfRule type="cellIs" dxfId="839" priority="49" operator="notEqual">
      <formula>G52</formula>
    </cfRule>
    <cfRule type="cellIs" dxfId="838" priority="50" operator="equal">
      <formula>G52</formula>
    </cfRule>
  </conditionalFormatting>
  <conditionalFormatting sqref="K53">
    <cfRule type="cellIs" dxfId="837" priority="47" operator="notEqual">
      <formula>G53</formula>
    </cfRule>
    <cfRule type="cellIs" dxfId="836" priority="48" operator="equal">
      <formula>G53</formula>
    </cfRule>
  </conditionalFormatting>
  <conditionalFormatting sqref="K54">
    <cfRule type="cellIs" dxfId="835" priority="45" operator="notEqual">
      <formula>G54</formula>
    </cfRule>
    <cfRule type="cellIs" dxfId="834" priority="46" operator="equal">
      <formula>G54</formula>
    </cfRule>
  </conditionalFormatting>
  <conditionalFormatting sqref="K55">
    <cfRule type="cellIs" dxfId="833" priority="43" operator="notEqual">
      <formula>G55</formula>
    </cfRule>
    <cfRule type="cellIs" dxfId="832" priority="44" operator="equal">
      <formula>G55</formula>
    </cfRule>
  </conditionalFormatting>
  <conditionalFormatting sqref="K56">
    <cfRule type="cellIs" dxfId="831" priority="41" operator="notEqual">
      <formula>G56</formula>
    </cfRule>
    <cfRule type="cellIs" dxfId="830" priority="42" operator="equal">
      <formula>G56</formula>
    </cfRule>
  </conditionalFormatting>
  <conditionalFormatting sqref="K57">
    <cfRule type="cellIs" dxfId="829" priority="39" operator="notEqual">
      <formula>G57</formula>
    </cfRule>
    <cfRule type="cellIs" dxfId="828" priority="40" operator="equal">
      <formula>G57</formula>
    </cfRule>
  </conditionalFormatting>
  <conditionalFormatting sqref="K58">
    <cfRule type="cellIs" dxfId="827" priority="37" operator="notEqual">
      <formula>G58</formula>
    </cfRule>
    <cfRule type="cellIs" dxfId="826" priority="38" operator="equal">
      <formula>G58</formula>
    </cfRule>
  </conditionalFormatting>
  <conditionalFormatting sqref="K59">
    <cfRule type="cellIs" dxfId="825" priority="35" operator="notEqual">
      <formula>G59</formula>
    </cfRule>
    <cfRule type="cellIs" dxfId="824" priority="36" operator="equal">
      <formula>G59</formula>
    </cfRule>
  </conditionalFormatting>
  <conditionalFormatting sqref="K60">
    <cfRule type="cellIs" dxfId="823" priority="33" operator="notEqual">
      <formula>G60</formula>
    </cfRule>
    <cfRule type="cellIs" dxfId="822" priority="34" operator="equal">
      <formula>G60</formula>
    </cfRule>
  </conditionalFormatting>
  <conditionalFormatting sqref="K61">
    <cfRule type="cellIs" dxfId="821" priority="31" operator="notEqual">
      <formula>G61</formula>
    </cfRule>
    <cfRule type="cellIs" dxfId="820" priority="32" operator="equal">
      <formula>G61</formula>
    </cfRule>
  </conditionalFormatting>
  <conditionalFormatting sqref="K62">
    <cfRule type="cellIs" dxfId="819" priority="29" operator="notEqual">
      <formula>G62</formula>
    </cfRule>
    <cfRule type="cellIs" dxfId="818" priority="30" operator="equal">
      <formula>G62</formula>
    </cfRule>
  </conditionalFormatting>
  <conditionalFormatting sqref="K63">
    <cfRule type="cellIs" dxfId="817" priority="27" operator="notEqual">
      <formula>G63</formula>
    </cfRule>
    <cfRule type="cellIs" dxfId="816" priority="28" operator="equal">
      <formula>G63</formula>
    </cfRule>
  </conditionalFormatting>
  <conditionalFormatting sqref="K67">
    <cfRule type="cellIs" dxfId="815" priority="25" operator="notEqual">
      <formula>G67</formula>
    </cfRule>
    <cfRule type="cellIs" dxfId="814" priority="26" operator="equal">
      <formula>G67</formula>
    </cfRule>
  </conditionalFormatting>
  <conditionalFormatting sqref="K68">
    <cfRule type="cellIs" dxfId="813" priority="23" operator="notEqual">
      <formula>G68</formula>
    </cfRule>
    <cfRule type="cellIs" dxfId="812" priority="24" operator="equal">
      <formula>G68</formula>
    </cfRule>
  </conditionalFormatting>
  <conditionalFormatting sqref="K69">
    <cfRule type="cellIs" dxfId="811" priority="21" operator="notEqual">
      <formula>G69</formula>
    </cfRule>
    <cfRule type="cellIs" dxfId="810" priority="22" operator="equal">
      <formula>G69</formula>
    </cfRule>
  </conditionalFormatting>
  <conditionalFormatting sqref="K71">
    <cfRule type="cellIs" dxfId="809" priority="19" operator="notEqual">
      <formula>G71</formula>
    </cfRule>
    <cfRule type="cellIs" dxfId="808" priority="20" operator="equal">
      <formula>G71</formula>
    </cfRule>
  </conditionalFormatting>
  <conditionalFormatting sqref="K72">
    <cfRule type="cellIs" dxfId="807" priority="17" operator="notEqual">
      <formula>G72</formula>
    </cfRule>
    <cfRule type="cellIs" dxfId="806" priority="18" operator="equal">
      <formula>G72</formula>
    </cfRule>
  </conditionalFormatting>
  <conditionalFormatting sqref="K73">
    <cfRule type="cellIs" dxfId="805" priority="15" operator="notEqual">
      <formula>G73</formula>
    </cfRule>
    <cfRule type="cellIs" dxfId="804" priority="16" operator="equal">
      <formula>G73</formula>
    </cfRule>
  </conditionalFormatting>
  <conditionalFormatting sqref="G76">
    <cfRule type="cellIs" dxfId="803" priority="11" operator="notEqual">
      <formula>$G$77</formula>
    </cfRule>
    <cfRule type="cellIs" dxfId="802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C577295-EA0A-45A9-89BA-7341BA68AEDF}">
            <xm:f>'\Finance\Reports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34657F-64F8-4A6E-AE10-B3CF90C6E653}">
            <xm:f>'\Finance\Reports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DC55EE0-99F6-4332-AC11-68335B1C11D1}">
            <xm:f>'\Finance\Reports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1859C1B-0B30-49A1-81C0-E83F3028F06D}">
            <xm:f>'\Finance\Reports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33620669-0402-487F-8BDB-0C1AD703B9B4}">
            <xm:f>'\Finance\Reports &amp; Surveys\Cost Analysis\Cost Analysis - 2014-15\Received from Colleges\St. Johns River\[22 St  Johns River 2014-15 CA2 with CWE corrected 112315.xlsx]CA2 Detail'!#REF!+'\Finance\Reports &amp; Surveys\Cost Analysis\Cost Analysis - 2014-15\Received from Colleges\St. Johns River\[22 St  Johns River 2014-15 CA2 with CWE corrected 112315.xlsx]CA2 Detail'!#REF!+'\Finance\Reports &amp; Surveys\Cost Analysis\Cost Analysis - 2014-15\Received from Colleges\St. Johns River\[22 St  Johns River 2014-15 CA2 with CWE corrected 112315.xlsx]CA2 Detail'!#REF!+'\Finance\Reports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1E49724-6ACC-4504-AA09-EB250393B764}">
            <xm:f>'\Finance\Reports &amp; Surveys\Cost Analysis\Cost Analysis - 2014-15\Received from Colleges\St. Johns River\[22 St  Johns River 2014-15 CA2 with CWE corrected 112315.xlsx]CA2 Detail'!#REF!+'\Finance\Reports &amp; Surveys\Cost Analysis\Cost Analysis - 2014-15\Received from Colleges\St. Johns River\[22 St  Johns River 2014-15 CA2 with CWE corrected 112315.xlsx]CA2 Detail'!#REF!+'\Finance\Reports &amp; Surveys\Cost Analysis\Cost Analysis - 2014-15\Received from Colleges\St. Johns River\[22 St  Johns River 2014-15 CA2 with CWE corrected 112315.xlsx]CA2 Detail'!#REF!+'\Finance\Reports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75F9AFD-4EF9-4A9C-BA6B-E07CE4445C37}">
            <xm:f>'\Finance\Reports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C4841DE-4ECF-4508-91B5-C4955F1AED2A}">
            <xm:f>'\Finance\Reports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EE71516-4116-4C3A-A804-373D22D7A3A1}">
            <xm:f>'\Finance\Reports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7C2A906-319A-44C2-9B1F-09356F27B64C}">
            <xm:f>'\Finance\Reports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3310931.29</v>
      </c>
      <c r="H8" s="10"/>
      <c r="I8" s="90">
        <v>2574331.3199999998</v>
      </c>
      <c r="J8" s="90">
        <v>736599.97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28188.52</v>
      </c>
      <c r="H10" s="17" t="s">
        <v>15</v>
      </c>
      <c r="I10" s="91">
        <v>28188.52</v>
      </c>
      <c r="J10" s="91"/>
      <c r="K10" s="90">
        <v>28188.52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688531.94</v>
      </c>
      <c r="H11" s="17" t="s">
        <v>15</v>
      </c>
      <c r="I11" s="91">
        <v>688531.94</v>
      </c>
      <c r="J11" s="91"/>
      <c r="K11" s="90">
        <v>688531.94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221309.53</v>
      </c>
      <c r="H12" s="17" t="s">
        <v>15</v>
      </c>
      <c r="I12" s="91">
        <v>221309.53</v>
      </c>
      <c r="J12" s="91"/>
      <c r="K12" s="90">
        <v>221309.53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1124637.1499999999</v>
      </c>
      <c r="H13" s="17" t="s">
        <v>15</v>
      </c>
      <c r="I13" s="91">
        <v>1124637.1499999999</v>
      </c>
      <c r="J13" s="91"/>
      <c r="K13" s="90">
        <v>1124637.1499999999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ht="15.75" x14ac:dyDescent="0.25">
      <c r="A15" s="9"/>
      <c r="B15" s="10"/>
      <c r="C15" s="11" t="s">
        <v>27</v>
      </c>
      <c r="D15" s="14"/>
      <c r="E15" s="11"/>
      <c r="F15" s="10" t="s">
        <v>28</v>
      </c>
      <c r="G15" s="89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735864</v>
      </c>
      <c r="H18" s="17" t="s">
        <v>24</v>
      </c>
      <c r="I18" s="91"/>
      <c r="J18" s="91">
        <v>735864</v>
      </c>
      <c r="K18" s="90">
        <v>735864</v>
      </c>
      <c r="L18" s="80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502027.49</v>
      </c>
      <c r="H20" s="17" t="s">
        <v>15</v>
      </c>
      <c r="I20" s="91">
        <v>502027.49</v>
      </c>
      <c r="J20" s="91"/>
      <c r="K20" s="90">
        <v>502027.49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735.97</v>
      </c>
      <c r="H22" s="17" t="s">
        <v>24</v>
      </c>
      <c r="I22" s="91"/>
      <c r="J22" s="91">
        <v>735.97</v>
      </c>
      <c r="K22" s="90">
        <v>735.97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9636.69</v>
      </c>
      <c r="H24" s="17" t="s">
        <v>15</v>
      </c>
      <c r="I24" s="93">
        <v>9636.69</v>
      </c>
      <c r="J24" s="93"/>
      <c r="K24" s="90">
        <v>9636.69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7893991.1900000004</v>
      </c>
      <c r="H25" s="10"/>
      <c r="I25" s="90">
        <v>6663815.4900000002</v>
      </c>
      <c r="J25" s="90">
        <v>1230175.7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5259061.0199999996</v>
      </c>
      <c r="H28" s="17" t="s">
        <v>15</v>
      </c>
      <c r="I28" s="91">
        <v>5259061.0199999996</v>
      </c>
      <c r="J28" s="91"/>
      <c r="K28" s="90">
        <v>5259061.0199999996</v>
      </c>
      <c r="L28" s="18" t="s">
        <v>356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342564</v>
      </c>
      <c r="H29" s="17" t="s">
        <v>15</v>
      </c>
      <c r="I29" s="91">
        <v>342564</v>
      </c>
      <c r="J29" s="91"/>
      <c r="K29" s="90">
        <v>342564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89"/>
      <c r="H30" s="17"/>
      <c r="I30" s="89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116064.48</v>
      </c>
      <c r="H31" s="17" t="s">
        <v>15</v>
      </c>
      <c r="I31" s="91">
        <v>116064.48</v>
      </c>
      <c r="J31" s="91"/>
      <c r="K31" s="90">
        <v>116064.48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46463.15</v>
      </c>
      <c r="H32" s="17" t="s">
        <v>15</v>
      </c>
      <c r="I32" s="91">
        <v>46463.15</v>
      </c>
      <c r="J32" s="91"/>
      <c r="K32" s="90">
        <v>46463.15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296380.2</v>
      </c>
      <c r="H33" s="17" t="s">
        <v>59</v>
      </c>
      <c r="I33" s="91">
        <v>112869.78</v>
      </c>
      <c r="J33" s="91">
        <v>183510.42</v>
      </c>
      <c r="K33" s="90">
        <v>296380.2</v>
      </c>
      <c r="L33" s="18" t="s">
        <v>221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ht="15.75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1048327.16</v>
      </c>
      <c r="H35" s="17" t="s">
        <v>59</v>
      </c>
      <c r="I35" s="89">
        <v>493731.22000000009</v>
      </c>
      <c r="J35" s="91">
        <v>554595.93999999994</v>
      </c>
      <c r="K35" s="90">
        <v>1048327.16</v>
      </c>
      <c r="L35" s="18" t="s">
        <v>222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785131.18</v>
      </c>
      <c r="H40" s="17" t="s">
        <v>59</v>
      </c>
      <c r="I40" s="91">
        <v>293061.84000000003</v>
      </c>
      <c r="J40" s="91">
        <v>492069.34</v>
      </c>
      <c r="K40" s="90">
        <v>785131.18</v>
      </c>
      <c r="L40" s="18" t="s">
        <v>223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8489937.1499999985</v>
      </c>
      <c r="H42" s="10"/>
      <c r="I42" s="90">
        <v>6414390.9999999991</v>
      </c>
      <c r="J42" s="90">
        <v>2075546.15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2782244.27</v>
      </c>
      <c r="H44" s="17" t="s">
        <v>15</v>
      </c>
      <c r="I44" s="91">
        <v>2782244.27</v>
      </c>
      <c r="J44" s="91"/>
      <c r="K44" s="90">
        <v>2782244.27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120615.4</v>
      </c>
      <c r="H45" s="17" t="s">
        <v>15</v>
      </c>
      <c r="I45" s="91">
        <v>120615.4</v>
      </c>
      <c r="J45" s="91"/>
      <c r="K45" s="90">
        <v>120615.4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2018677.1</v>
      </c>
      <c r="H47" s="17" t="s">
        <v>15</v>
      </c>
      <c r="I47" s="91">
        <v>2018677.1</v>
      </c>
      <c r="J47" s="91"/>
      <c r="K47" s="90">
        <v>2018677.1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316987.96999999997</v>
      </c>
      <c r="H49" s="17" t="s">
        <v>15</v>
      </c>
      <c r="I49" s="91">
        <v>316987.96999999997</v>
      </c>
      <c r="J49" s="91"/>
      <c r="K49" s="90">
        <v>316987.96999999997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167864.32000000001</v>
      </c>
      <c r="H50" s="17" t="s">
        <v>15</v>
      </c>
      <c r="I50" s="91">
        <v>167864.32000000001</v>
      </c>
      <c r="J50" s="91"/>
      <c r="K50" s="90">
        <v>167864.32000000001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59041.54</v>
      </c>
      <c r="H52" s="17" t="s">
        <v>15</v>
      </c>
      <c r="I52" s="91">
        <v>59041.54</v>
      </c>
      <c r="J52" s="91"/>
      <c r="K52" s="90">
        <v>59041.54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177426.56</v>
      </c>
      <c r="H53" s="17" t="s">
        <v>15</v>
      </c>
      <c r="I53" s="91">
        <v>177426.56</v>
      </c>
      <c r="J53" s="91"/>
      <c r="K53" s="90">
        <v>177426.56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236393.94</v>
      </c>
      <c r="H54" s="17" t="s">
        <v>15</v>
      </c>
      <c r="I54" s="91">
        <v>236393.94</v>
      </c>
      <c r="J54" s="91"/>
      <c r="K54" s="90">
        <v>236393.94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142996.87</v>
      </c>
      <c r="H55" s="17" t="s">
        <v>15</v>
      </c>
      <c r="I55" s="91">
        <v>142996.87</v>
      </c>
      <c r="J55" s="91"/>
      <c r="K55" s="90">
        <v>142996.87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286885.08999999997</v>
      </c>
      <c r="H56" s="17" t="s">
        <v>59</v>
      </c>
      <c r="I56" s="91">
        <v>142375.51</v>
      </c>
      <c r="J56" s="91">
        <v>144509.57999999999</v>
      </c>
      <c r="K56" s="90">
        <v>286885.08999999997</v>
      </c>
      <c r="L56" s="18" t="s">
        <v>224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159458.51999999999</v>
      </c>
      <c r="H57" s="17" t="s">
        <v>15</v>
      </c>
      <c r="I57" s="91">
        <v>159458.51999999999</v>
      </c>
      <c r="J57" s="91"/>
      <c r="K57" s="90">
        <v>159458.51999999999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90309</v>
      </c>
      <c r="H61" s="17" t="s">
        <v>15</v>
      </c>
      <c r="I61" s="91">
        <v>90309</v>
      </c>
      <c r="J61" s="91"/>
      <c r="K61" s="90">
        <v>90309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1855024.65</v>
      </c>
      <c r="H62" s="17" t="s">
        <v>24</v>
      </c>
      <c r="I62" s="91"/>
      <c r="J62" s="91">
        <v>1855024.65</v>
      </c>
      <c r="K62" s="90">
        <v>1855024.65</v>
      </c>
      <c r="L62" s="18" t="s">
        <v>225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76011.92</v>
      </c>
      <c r="H63" s="17" t="s">
        <v>24</v>
      </c>
      <c r="I63" s="91"/>
      <c r="J63" s="91">
        <v>76011.92</v>
      </c>
      <c r="K63" s="90">
        <v>76011.92</v>
      </c>
      <c r="L63" s="18" t="s">
        <v>226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67534.01999999999</v>
      </c>
      <c r="H66" s="10"/>
      <c r="I66" s="90">
        <v>67534.01999999999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67534.01999999999</v>
      </c>
      <c r="H67" s="17" t="s">
        <v>15</v>
      </c>
      <c r="I67" s="91">
        <v>67534.01999999999</v>
      </c>
      <c r="J67" s="91"/>
      <c r="K67" s="90">
        <v>67534.01999999999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1863858.18</v>
      </c>
      <c r="H70" s="10"/>
      <c r="I70" s="90">
        <v>1649676.25</v>
      </c>
      <c r="J70" s="90">
        <v>214181.93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1863858.18</v>
      </c>
      <c r="H72" s="17" t="s">
        <v>59</v>
      </c>
      <c r="I72" s="91">
        <v>1649676.25</v>
      </c>
      <c r="J72" s="91">
        <v>214181.93</v>
      </c>
      <c r="K72" s="90">
        <v>1863858.18</v>
      </c>
      <c r="L72" s="18" t="s">
        <v>227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21626251.829999998</v>
      </c>
      <c r="H76" s="26"/>
      <c r="I76" s="94">
        <v>17369748.079999998</v>
      </c>
      <c r="J76" s="94">
        <v>4256503.75</v>
      </c>
      <c r="K76" s="90">
        <v>21626251.829999998</v>
      </c>
      <c r="L76" s="27"/>
    </row>
    <row r="77" spans="1:12" ht="15.75" x14ac:dyDescent="0.25">
      <c r="F77" s="83" t="s">
        <v>200</v>
      </c>
      <c r="G77" s="95">
        <v>21626251.830000002</v>
      </c>
      <c r="H77" s="14"/>
      <c r="I77" s="85">
        <v>0.80317885024831881</v>
      </c>
      <c r="J77" s="85">
        <v>0.19682114975168125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137421427.87</v>
      </c>
      <c r="J83" s="87">
        <v>0.12639766846573369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791" priority="119" operator="notEqual">
      <formula>G15</formula>
    </cfRule>
    <cfRule type="cellIs" dxfId="790" priority="120" operator="equal">
      <formula>G15</formula>
    </cfRule>
  </conditionalFormatting>
  <conditionalFormatting sqref="K16">
    <cfRule type="cellIs" dxfId="789" priority="117" operator="notEqual">
      <formula>G16</formula>
    </cfRule>
    <cfRule type="cellIs" dxfId="788" priority="118" operator="equal">
      <formula>G16</formula>
    </cfRule>
  </conditionalFormatting>
  <conditionalFormatting sqref="K17">
    <cfRule type="cellIs" dxfId="787" priority="115" operator="notEqual">
      <formula>G17</formula>
    </cfRule>
    <cfRule type="cellIs" dxfId="786" priority="116" operator="equal">
      <formula>G17</formula>
    </cfRule>
  </conditionalFormatting>
  <conditionalFormatting sqref="K18">
    <cfRule type="cellIs" dxfId="785" priority="113" operator="notEqual">
      <formula>G18</formula>
    </cfRule>
    <cfRule type="cellIs" dxfId="784" priority="114" operator="equal">
      <formula>G18</formula>
    </cfRule>
  </conditionalFormatting>
  <conditionalFormatting sqref="K19">
    <cfRule type="cellIs" dxfId="783" priority="111" operator="notEqual">
      <formula>G19</formula>
    </cfRule>
    <cfRule type="cellIs" dxfId="782" priority="112" operator="equal">
      <formula>G19</formula>
    </cfRule>
  </conditionalFormatting>
  <conditionalFormatting sqref="K20">
    <cfRule type="cellIs" dxfId="781" priority="109" operator="notEqual">
      <formula>G20</formula>
    </cfRule>
    <cfRule type="cellIs" dxfId="780" priority="110" operator="equal">
      <formula>G20</formula>
    </cfRule>
  </conditionalFormatting>
  <conditionalFormatting sqref="K21">
    <cfRule type="cellIs" dxfId="779" priority="107" operator="notEqual">
      <formula>G21</formula>
    </cfRule>
    <cfRule type="cellIs" dxfId="778" priority="108" operator="equal">
      <formula>G21</formula>
    </cfRule>
  </conditionalFormatting>
  <conditionalFormatting sqref="K22">
    <cfRule type="cellIs" dxfId="777" priority="105" operator="notEqual">
      <formula>G22</formula>
    </cfRule>
    <cfRule type="cellIs" dxfId="776" priority="106" operator="equal">
      <formula>G22</formula>
    </cfRule>
  </conditionalFormatting>
  <conditionalFormatting sqref="K23">
    <cfRule type="cellIs" dxfId="775" priority="103" operator="notEqual">
      <formula>G23</formula>
    </cfRule>
    <cfRule type="cellIs" dxfId="774" priority="104" operator="equal">
      <formula>G23</formula>
    </cfRule>
  </conditionalFormatting>
  <conditionalFormatting sqref="K24">
    <cfRule type="cellIs" dxfId="773" priority="101" operator="notEqual">
      <formula>G24</formula>
    </cfRule>
    <cfRule type="cellIs" dxfId="772" priority="102" operator="equal">
      <formula>G24</formula>
    </cfRule>
  </conditionalFormatting>
  <conditionalFormatting sqref="K26">
    <cfRule type="cellIs" dxfId="771" priority="99" operator="notEqual">
      <formula>G26</formula>
    </cfRule>
    <cfRule type="cellIs" dxfId="770" priority="100" operator="equal">
      <formula>G26</formula>
    </cfRule>
  </conditionalFormatting>
  <conditionalFormatting sqref="K27">
    <cfRule type="cellIs" dxfId="769" priority="97" operator="notEqual">
      <formula>G27</formula>
    </cfRule>
    <cfRule type="cellIs" dxfId="768" priority="98" operator="equal">
      <formula>G27</formula>
    </cfRule>
  </conditionalFormatting>
  <conditionalFormatting sqref="K28">
    <cfRule type="cellIs" dxfId="767" priority="95" operator="notEqual">
      <formula>G28</formula>
    </cfRule>
    <cfRule type="cellIs" dxfId="766" priority="96" operator="equal">
      <formula>G28</formula>
    </cfRule>
  </conditionalFormatting>
  <conditionalFormatting sqref="K29">
    <cfRule type="cellIs" dxfId="765" priority="93" operator="notEqual">
      <formula>G29</formula>
    </cfRule>
    <cfRule type="cellIs" dxfId="764" priority="94" operator="equal">
      <formula>G29</formula>
    </cfRule>
  </conditionalFormatting>
  <conditionalFormatting sqref="K30">
    <cfRule type="cellIs" dxfId="763" priority="91" operator="notEqual">
      <formula>G30</formula>
    </cfRule>
    <cfRule type="cellIs" dxfId="762" priority="92" operator="equal">
      <formula>G30</formula>
    </cfRule>
  </conditionalFormatting>
  <conditionalFormatting sqref="K31">
    <cfRule type="cellIs" dxfId="761" priority="89" operator="notEqual">
      <formula>G31</formula>
    </cfRule>
    <cfRule type="cellIs" dxfId="760" priority="90" operator="equal">
      <formula>G31</formula>
    </cfRule>
  </conditionalFormatting>
  <conditionalFormatting sqref="K32">
    <cfRule type="cellIs" dxfId="759" priority="87" operator="notEqual">
      <formula>G32</formula>
    </cfRule>
    <cfRule type="cellIs" dxfId="758" priority="88" operator="equal">
      <formula>G32</formula>
    </cfRule>
  </conditionalFormatting>
  <conditionalFormatting sqref="K33">
    <cfRule type="cellIs" dxfId="757" priority="85" operator="notEqual">
      <formula>G33</formula>
    </cfRule>
    <cfRule type="cellIs" dxfId="756" priority="86" operator="equal">
      <formula>G33</formula>
    </cfRule>
  </conditionalFormatting>
  <conditionalFormatting sqref="K34">
    <cfRule type="cellIs" dxfId="755" priority="83" operator="notEqual">
      <formula>G34</formula>
    </cfRule>
    <cfRule type="cellIs" dxfId="754" priority="84" operator="equal">
      <formula>G34</formula>
    </cfRule>
  </conditionalFormatting>
  <conditionalFormatting sqref="K35">
    <cfRule type="cellIs" dxfId="753" priority="81" operator="notEqual">
      <formula>G35</formula>
    </cfRule>
    <cfRule type="cellIs" dxfId="752" priority="82" operator="equal">
      <formula>G35</formula>
    </cfRule>
  </conditionalFormatting>
  <conditionalFormatting sqref="K36">
    <cfRule type="cellIs" dxfId="751" priority="79" operator="notEqual">
      <formula>G36</formula>
    </cfRule>
    <cfRule type="cellIs" dxfId="750" priority="80" operator="equal">
      <formula>G36</formula>
    </cfRule>
  </conditionalFormatting>
  <conditionalFormatting sqref="K37">
    <cfRule type="cellIs" dxfId="749" priority="77" operator="notEqual">
      <formula>G37</formula>
    </cfRule>
    <cfRule type="cellIs" dxfId="748" priority="78" operator="equal">
      <formula>G37</formula>
    </cfRule>
  </conditionalFormatting>
  <conditionalFormatting sqref="K38">
    <cfRule type="cellIs" dxfId="747" priority="75" operator="notEqual">
      <formula>G38</formula>
    </cfRule>
    <cfRule type="cellIs" dxfId="746" priority="76" operator="equal">
      <formula>G38</formula>
    </cfRule>
  </conditionalFormatting>
  <conditionalFormatting sqref="K39">
    <cfRule type="cellIs" dxfId="745" priority="73" operator="notEqual">
      <formula>G39</formula>
    </cfRule>
    <cfRule type="cellIs" dxfId="744" priority="74" operator="equal">
      <formula>G39</formula>
    </cfRule>
  </conditionalFormatting>
  <conditionalFormatting sqref="K40">
    <cfRule type="cellIs" dxfId="743" priority="71" operator="notEqual">
      <formula>G40</formula>
    </cfRule>
    <cfRule type="cellIs" dxfId="742" priority="72" operator="equal">
      <formula>G40</formula>
    </cfRule>
  </conditionalFormatting>
  <conditionalFormatting sqref="K41">
    <cfRule type="cellIs" dxfId="741" priority="69" operator="notEqual">
      <formula>G41</formula>
    </cfRule>
    <cfRule type="cellIs" dxfId="740" priority="70" operator="equal">
      <formula>G41</formula>
    </cfRule>
  </conditionalFormatting>
  <conditionalFormatting sqref="K43">
    <cfRule type="cellIs" dxfId="739" priority="67" operator="notEqual">
      <formula>G43</formula>
    </cfRule>
    <cfRule type="cellIs" dxfId="738" priority="68" operator="equal">
      <formula>G43</formula>
    </cfRule>
  </conditionalFormatting>
  <conditionalFormatting sqref="K44">
    <cfRule type="cellIs" dxfId="737" priority="65" operator="notEqual">
      <formula>G44</formula>
    </cfRule>
    <cfRule type="cellIs" dxfId="736" priority="66" operator="equal">
      <formula>G44</formula>
    </cfRule>
  </conditionalFormatting>
  <conditionalFormatting sqref="K45">
    <cfRule type="cellIs" dxfId="735" priority="63" operator="notEqual">
      <formula>G45</formula>
    </cfRule>
    <cfRule type="cellIs" dxfId="734" priority="64" operator="equal">
      <formula>G45</formula>
    </cfRule>
  </conditionalFormatting>
  <conditionalFormatting sqref="K46">
    <cfRule type="cellIs" dxfId="733" priority="61" operator="notEqual">
      <formula>G46</formula>
    </cfRule>
    <cfRule type="cellIs" dxfId="732" priority="62" operator="equal">
      <formula>G46</formula>
    </cfRule>
  </conditionalFormatting>
  <conditionalFormatting sqref="K47">
    <cfRule type="cellIs" dxfId="731" priority="59" operator="notEqual">
      <formula>G47</formula>
    </cfRule>
    <cfRule type="cellIs" dxfId="730" priority="60" operator="equal">
      <formula>G47</formula>
    </cfRule>
  </conditionalFormatting>
  <conditionalFormatting sqref="K48">
    <cfRule type="cellIs" dxfId="729" priority="57" operator="notEqual">
      <formula>G48</formula>
    </cfRule>
    <cfRule type="cellIs" dxfId="728" priority="58" operator="equal">
      <formula>G48</formula>
    </cfRule>
  </conditionalFormatting>
  <conditionalFormatting sqref="K49">
    <cfRule type="cellIs" dxfId="727" priority="55" operator="notEqual">
      <formula>G49</formula>
    </cfRule>
    <cfRule type="cellIs" dxfId="726" priority="56" operator="equal">
      <formula>G49</formula>
    </cfRule>
  </conditionalFormatting>
  <conditionalFormatting sqref="K50">
    <cfRule type="cellIs" dxfId="725" priority="53" operator="notEqual">
      <formula>G50</formula>
    </cfRule>
    <cfRule type="cellIs" dxfId="724" priority="54" operator="equal">
      <formula>G50</formula>
    </cfRule>
  </conditionalFormatting>
  <conditionalFormatting sqref="K51">
    <cfRule type="cellIs" dxfId="723" priority="51" operator="notEqual">
      <formula>G51</formula>
    </cfRule>
    <cfRule type="cellIs" dxfId="722" priority="52" operator="equal">
      <formula>G51</formula>
    </cfRule>
  </conditionalFormatting>
  <conditionalFormatting sqref="K52">
    <cfRule type="cellIs" dxfId="721" priority="49" operator="notEqual">
      <formula>G52</formula>
    </cfRule>
    <cfRule type="cellIs" dxfId="720" priority="50" operator="equal">
      <formula>G52</formula>
    </cfRule>
  </conditionalFormatting>
  <conditionalFormatting sqref="K53">
    <cfRule type="cellIs" dxfId="719" priority="47" operator="notEqual">
      <formula>G53</formula>
    </cfRule>
    <cfRule type="cellIs" dxfId="718" priority="48" operator="equal">
      <formula>G53</formula>
    </cfRule>
  </conditionalFormatting>
  <conditionalFormatting sqref="K54">
    <cfRule type="cellIs" dxfId="717" priority="45" operator="notEqual">
      <formula>G54</formula>
    </cfRule>
    <cfRule type="cellIs" dxfId="716" priority="46" operator="equal">
      <formula>G54</formula>
    </cfRule>
  </conditionalFormatting>
  <conditionalFormatting sqref="K55">
    <cfRule type="cellIs" dxfId="715" priority="43" operator="notEqual">
      <formula>G55</formula>
    </cfRule>
    <cfRule type="cellIs" dxfId="714" priority="44" operator="equal">
      <formula>G55</formula>
    </cfRule>
  </conditionalFormatting>
  <conditionalFormatting sqref="K56">
    <cfRule type="cellIs" dxfId="713" priority="41" operator="notEqual">
      <formula>G56</formula>
    </cfRule>
    <cfRule type="cellIs" dxfId="712" priority="42" operator="equal">
      <formula>G56</formula>
    </cfRule>
  </conditionalFormatting>
  <conditionalFormatting sqref="K57">
    <cfRule type="cellIs" dxfId="711" priority="39" operator="notEqual">
      <formula>G57</formula>
    </cfRule>
    <cfRule type="cellIs" dxfId="710" priority="40" operator="equal">
      <formula>G57</formula>
    </cfRule>
  </conditionalFormatting>
  <conditionalFormatting sqref="K58">
    <cfRule type="cellIs" dxfId="709" priority="37" operator="notEqual">
      <formula>G58</formula>
    </cfRule>
    <cfRule type="cellIs" dxfId="708" priority="38" operator="equal">
      <formula>G58</formula>
    </cfRule>
  </conditionalFormatting>
  <conditionalFormatting sqref="K59">
    <cfRule type="cellIs" dxfId="707" priority="35" operator="notEqual">
      <formula>G59</formula>
    </cfRule>
    <cfRule type="cellIs" dxfId="706" priority="36" operator="equal">
      <formula>G59</formula>
    </cfRule>
  </conditionalFormatting>
  <conditionalFormatting sqref="K60">
    <cfRule type="cellIs" dxfId="705" priority="33" operator="notEqual">
      <formula>G60</formula>
    </cfRule>
    <cfRule type="cellIs" dxfId="704" priority="34" operator="equal">
      <formula>G60</formula>
    </cfRule>
  </conditionalFormatting>
  <conditionalFormatting sqref="K61">
    <cfRule type="cellIs" dxfId="703" priority="31" operator="notEqual">
      <formula>G61</formula>
    </cfRule>
    <cfRule type="cellIs" dxfId="702" priority="32" operator="equal">
      <formula>G61</formula>
    </cfRule>
  </conditionalFormatting>
  <conditionalFormatting sqref="K62">
    <cfRule type="cellIs" dxfId="701" priority="29" operator="notEqual">
      <formula>G62</formula>
    </cfRule>
    <cfRule type="cellIs" dxfId="700" priority="30" operator="equal">
      <formula>G62</formula>
    </cfRule>
  </conditionalFormatting>
  <conditionalFormatting sqref="K63">
    <cfRule type="cellIs" dxfId="699" priority="27" operator="notEqual">
      <formula>G63</formula>
    </cfRule>
    <cfRule type="cellIs" dxfId="698" priority="28" operator="equal">
      <formula>G63</formula>
    </cfRule>
  </conditionalFormatting>
  <conditionalFormatting sqref="K67">
    <cfRule type="cellIs" dxfId="697" priority="25" operator="notEqual">
      <formula>G67</formula>
    </cfRule>
    <cfRule type="cellIs" dxfId="696" priority="26" operator="equal">
      <formula>G67</formula>
    </cfRule>
  </conditionalFormatting>
  <conditionalFormatting sqref="K68">
    <cfRule type="cellIs" dxfId="695" priority="23" operator="notEqual">
      <formula>G68</formula>
    </cfRule>
    <cfRule type="cellIs" dxfId="694" priority="24" operator="equal">
      <formula>G68</formula>
    </cfRule>
  </conditionalFormatting>
  <conditionalFormatting sqref="K69">
    <cfRule type="cellIs" dxfId="693" priority="21" operator="notEqual">
      <formula>G69</formula>
    </cfRule>
    <cfRule type="cellIs" dxfId="692" priority="22" operator="equal">
      <formula>G69</formula>
    </cfRule>
  </conditionalFormatting>
  <conditionalFormatting sqref="K71">
    <cfRule type="cellIs" dxfId="691" priority="19" operator="notEqual">
      <formula>G71</formula>
    </cfRule>
    <cfRule type="cellIs" dxfId="690" priority="20" operator="equal">
      <formula>G71</formula>
    </cfRule>
  </conditionalFormatting>
  <conditionalFormatting sqref="K72">
    <cfRule type="cellIs" dxfId="689" priority="17" operator="notEqual">
      <formula>G72</formula>
    </cfRule>
    <cfRule type="cellIs" dxfId="688" priority="18" operator="equal">
      <formula>G72</formula>
    </cfRule>
  </conditionalFormatting>
  <conditionalFormatting sqref="K73">
    <cfRule type="cellIs" dxfId="687" priority="15" operator="notEqual">
      <formula>G73</formula>
    </cfRule>
    <cfRule type="cellIs" dxfId="686" priority="16" operator="equal">
      <formula>G73</formula>
    </cfRule>
  </conditionalFormatting>
  <conditionalFormatting sqref="K76">
    <cfRule type="cellIs" dxfId="685" priority="13" operator="notEqual">
      <formula>G76</formula>
    </cfRule>
    <cfRule type="cellIs" dxfId="684" priority="14" operator="equal">
      <formula>G76</formula>
    </cfRule>
  </conditionalFormatting>
  <conditionalFormatting sqref="K9">
    <cfRule type="cellIs" dxfId="683" priority="131" operator="notEqual">
      <formula>G9</formula>
    </cfRule>
    <cfRule type="cellIs" dxfId="682" priority="132" operator="equal">
      <formula>G9</formula>
    </cfRule>
  </conditionalFormatting>
  <conditionalFormatting sqref="K10">
    <cfRule type="cellIs" dxfId="681" priority="129" operator="notEqual">
      <formula>G10</formula>
    </cfRule>
    <cfRule type="cellIs" dxfId="680" priority="130" operator="equal">
      <formula>G10</formula>
    </cfRule>
  </conditionalFormatting>
  <conditionalFormatting sqref="K11">
    <cfRule type="cellIs" dxfId="679" priority="127" operator="notEqual">
      <formula>G11</formula>
    </cfRule>
    <cfRule type="cellIs" dxfId="678" priority="128" operator="equal">
      <formula>G11</formula>
    </cfRule>
  </conditionalFormatting>
  <conditionalFormatting sqref="K12">
    <cfRule type="cellIs" dxfId="677" priority="125" operator="notEqual">
      <formula>G12</formula>
    </cfRule>
    <cfRule type="cellIs" dxfId="676" priority="126" operator="equal">
      <formula>G12</formula>
    </cfRule>
  </conditionalFormatting>
  <conditionalFormatting sqref="K13">
    <cfRule type="cellIs" dxfId="675" priority="123" operator="notEqual">
      <formula>G13</formula>
    </cfRule>
    <cfRule type="cellIs" dxfId="674" priority="124" operator="equal">
      <formula>G13</formula>
    </cfRule>
  </conditionalFormatting>
  <conditionalFormatting sqref="K14">
    <cfRule type="cellIs" dxfId="673" priority="121" operator="notEqual">
      <formula>G14</formula>
    </cfRule>
    <cfRule type="cellIs" dxfId="672" priority="122" operator="equal">
      <formula>G14</formula>
    </cfRule>
  </conditionalFormatting>
  <conditionalFormatting sqref="G76">
    <cfRule type="cellIs" dxfId="671" priority="11" operator="notEqual">
      <formula>$G$77</formula>
    </cfRule>
    <cfRule type="cellIs" dxfId="67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85313AB-F588-4A4B-A749-DF72F084944E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A39E929-0447-49AC-B4A8-D66434498A9F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B05DF6F-DA65-450F-93B5-DC19D4C10F92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D91F482-1F12-467B-9CDA-ECB0B09920E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2B73722-127F-4AA1-9161-93F8D803AC4C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CEACF45-B84C-4CD6-86A6-9D81641F5A8F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382A96C-769F-40C3-A87C-F03C2D2A4E0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FE2B811-E958-44BF-B798-C0F694D654D0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2840637-3DD4-4891-8634-A81F8846F31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C58EA6D-F73D-4C27-93F5-F0EC1E0F31C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3641197.39</v>
      </c>
      <c r="H8" s="10"/>
      <c r="I8" s="90">
        <v>1937043.23</v>
      </c>
      <c r="J8" s="90">
        <v>1704154.1600000001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10635</v>
      </c>
      <c r="H10" s="17" t="s">
        <v>15</v>
      </c>
      <c r="I10" s="91">
        <v>10635</v>
      </c>
      <c r="J10" s="91"/>
      <c r="K10" s="90">
        <v>10635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1266335.94</v>
      </c>
      <c r="H11" s="17" t="s">
        <v>15</v>
      </c>
      <c r="I11" s="91">
        <v>1266335.94</v>
      </c>
      <c r="J11" s="91"/>
      <c r="K11" s="90">
        <v>1266335.94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913029.81</v>
      </c>
      <c r="H13" s="17" t="s">
        <v>59</v>
      </c>
      <c r="I13" s="91">
        <v>231230.33</v>
      </c>
      <c r="J13" s="91">
        <v>681799.48</v>
      </c>
      <c r="K13" s="90">
        <v>913029.80999999994</v>
      </c>
      <c r="L13" s="80" t="s">
        <v>228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558574.49</v>
      </c>
      <c r="H14" s="17" t="s">
        <v>24</v>
      </c>
      <c r="I14" s="91"/>
      <c r="J14" s="91">
        <v>558574.49</v>
      </c>
      <c r="K14" s="90">
        <v>558574.49</v>
      </c>
      <c r="L14" s="18" t="s">
        <v>229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71176.509999999995</v>
      </c>
      <c r="H15" s="17" t="s">
        <v>24</v>
      </c>
      <c r="I15" s="91"/>
      <c r="J15" s="91">
        <v>71176.509999999995</v>
      </c>
      <c r="K15" s="90">
        <v>71176.509999999995</v>
      </c>
      <c r="L15" s="18" t="s">
        <v>344</v>
      </c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379967.12</v>
      </c>
      <c r="H18" s="17" t="s">
        <v>24</v>
      </c>
      <c r="I18" s="91"/>
      <c r="J18" s="91">
        <v>379967.12</v>
      </c>
      <c r="K18" s="90">
        <v>379967.12</v>
      </c>
      <c r="L18" s="80" t="s">
        <v>230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428841.96</v>
      </c>
      <c r="H20" s="17" t="s">
        <v>15</v>
      </c>
      <c r="I20" s="91">
        <v>428841.96</v>
      </c>
      <c r="J20" s="91"/>
      <c r="K20" s="90">
        <v>428841.96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12636.56</v>
      </c>
      <c r="H21" s="17" t="s">
        <v>24</v>
      </c>
      <c r="I21" s="91"/>
      <c r="J21" s="91">
        <v>12636.56</v>
      </c>
      <c r="K21" s="90">
        <v>12636.56</v>
      </c>
      <c r="L21" s="18" t="s">
        <v>231</v>
      </c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ht="15.75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80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2050512.67</v>
      </c>
      <c r="H25" s="10"/>
      <c r="I25" s="90">
        <v>808718.77</v>
      </c>
      <c r="J25" s="90">
        <v>1241793.8999999999</v>
      </c>
      <c r="K25" s="90"/>
      <c r="L25" s="15"/>
    </row>
    <row r="26" spans="1:12" ht="30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2050512.67</v>
      </c>
      <c r="H26" s="17" t="s">
        <v>59</v>
      </c>
      <c r="I26" s="91">
        <v>808718.77</v>
      </c>
      <c r="J26" s="91">
        <v>1241793.8999999999</v>
      </c>
      <c r="K26" s="90">
        <v>2050512.67</v>
      </c>
      <c r="L26" s="18" t="s">
        <v>232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7114195.3100000005</v>
      </c>
      <c r="H42" s="10"/>
      <c r="I42" s="90">
        <v>1321450.53</v>
      </c>
      <c r="J42" s="90">
        <v>5792744.7799999993</v>
      </c>
      <c r="K42" s="90"/>
      <c r="L42" s="15"/>
    </row>
    <row r="43" spans="1:12" ht="30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3768646.39</v>
      </c>
      <c r="H43" s="17" t="s">
        <v>59</v>
      </c>
      <c r="I43" s="91">
        <v>188432.32</v>
      </c>
      <c r="J43" s="91">
        <v>3580214.07</v>
      </c>
      <c r="K43" s="90">
        <v>3768646.3899999997</v>
      </c>
      <c r="L43" s="80" t="s">
        <v>233</v>
      </c>
    </row>
    <row r="44" spans="1:12" ht="30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860447.3</v>
      </c>
      <c r="H44" s="17" t="s">
        <v>59</v>
      </c>
      <c r="I44" s="91">
        <v>43022.36</v>
      </c>
      <c r="J44" s="91">
        <v>817424.94</v>
      </c>
      <c r="K44" s="90">
        <v>860447.29999999993</v>
      </c>
      <c r="L44" s="80" t="s">
        <v>233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ht="30.75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243661.23</v>
      </c>
      <c r="H46" s="17" t="s">
        <v>59</v>
      </c>
      <c r="I46" s="91">
        <v>12183.06</v>
      </c>
      <c r="J46" s="91">
        <v>231478.17</v>
      </c>
      <c r="K46" s="90">
        <v>243661.23</v>
      </c>
      <c r="L46" s="80" t="s">
        <v>233</v>
      </c>
    </row>
    <row r="47" spans="1:12" ht="30.75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741237.41</v>
      </c>
      <c r="H47" s="17" t="s">
        <v>59</v>
      </c>
      <c r="I47" s="91">
        <v>724654.88</v>
      </c>
      <c r="J47" s="91">
        <v>16582.53</v>
      </c>
      <c r="K47" s="90">
        <v>741237.41</v>
      </c>
      <c r="L47" s="80" t="s">
        <v>234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206469.72</v>
      </c>
      <c r="H49" s="81" t="s">
        <v>15</v>
      </c>
      <c r="I49" s="91">
        <v>206469.72</v>
      </c>
      <c r="J49" s="91"/>
      <c r="K49" s="90">
        <v>206469.72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299635.5</v>
      </c>
      <c r="H54" s="17" t="s">
        <v>24</v>
      </c>
      <c r="I54" s="91"/>
      <c r="J54" s="91">
        <v>299635.5</v>
      </c>
      <c r="K54" s="90">
        <v>299635.5</v>
      </c>
      <c r="L54" s="80" t="s">
        <v>235</v>
      </c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397098.81</v>
      </c>
      <c r="H55" s="17" t="s">
        <v>24</v>
      </c>
      <c r="I55" s="91"/>
      <c r="J55" s="91">
        <v>397098.81</v>
      </c>
      <c r="K55" s="90">
        <v>397098.81</v>
      </c>
      <c r="L55" s="80" t="s">
        <v>235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146.9</v>
      </c>
      <c r="H60" s="17" t="s">
        <v>15</v>
      </c>
      <c r="I60" s="91">
        <v>146.9</v>
      </c>
      <c r="J60" s="91"/>
      <c r="K60" s="90">
        <v>146.9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146541.29</v>
      </c>
      <c r="H61" s="17" t="s">
        <v>15</v>
      </c>
      <c r="I61" s="91">
        <v>146541.29</v>
      </c>
      <c r="J61" s="91"/>
      <c r="K61" s="90">
        <v>146541.29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450310.76</v>
      </c>
      <c r="H62" s="17" t="s">
        <v>24</v>
      </c>
      <c r="I62" s="91"/>
      <c r="J62" s="91">
        <v>450310.76</v>
      </c>
      <c r="K62" s="90">
        <v>450310.76</v>
      </c>
      <c r="L62" s="80" t="s">
        <v>236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250873.56</v>
      </c>
      <c r="H66" s="10"/>
      <c r="I66" s="90">
        <v>0</v>
      </c>
      <c r="J66" s="90">
        <v>250873.56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250873.56</v>
      </c>
      <c r="H69" s="17" t="s">
        <v>261</v>
      </c>
      <c r="I69" s="91"/>
      <c r="J69" s="91">
        <v>250873.56</v>
      </c>
      <c r="K69" s="90">
        <v>250873.56</v>
      </c>
      <c r="L69" s="18" t="s">
        <v>237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2334354.1399999997</v>
      </c>
      <c r="H70" s="10"/>
      <c r="I70" s="90">
        <v>870050.31</v>
      </c>
      <c r="J70" s="90">
        <v>1464303.83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996537.44</v>
      </c>
      <c r="H72" s="17" t="s">
        <v>59</v>
      </c>
      <c r="I72" s="91">
        <v>870050.31</v>
      </c>
      <c r="J72" s="91">
        <v>126487.13</v>
      </c>
      <c r="K72" s="90">
        <v>996537.44000000006</v>
      </c>
      <c r="L72" s="80" t="s">
        <v>238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1337816.7</v>
      </c>
      <c r="H73" s="17" t="s">
        <v>24</v>
      </c>
      <c r="I73" s="91"/>
      <c r="J73" s="91">
        <v>1337816.7</v>
      </c>
      <c r="K73" s="90">
        <v>1337816.7</v>
      </c>
      <c r="L73" s="18" t="s">
        <v>239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15391133.07</v>
      </c>
      <c r="H76" s="26"/>
      <c r="I76" s="94">
        <v>4937262.84</v>
      </c>
      <c r="J76" s="94">
        <v>10453870.23</v>
      </c>
      <c r="K76" s="90">
        <v>15391133.07</v>
      </c>
      <c r="L76" s="27"/>
    </row>
    <row r="77" spans="1:12" ht="15.75" x14ac:dyDescent="0.25">
      <c r="F77" s="83" t="s">
        <v>200</v>
      </c>
      <c r="G77" s="95">
        <v>15391133.070000002</v>
      </c>
      <c r="H77" s="14"/>
      <c r="I77" s="85">
        <v>0.32078618367763873</v>
      </c>
      <c r="J77" s="85">
        <v>0.67921381632236122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80762948.036839947</v>
      </c>
      <c r="J83" s="87">
        <v>6.1132771400913596E-2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659" priority="119" operator="notEqual">
      <formula>G15</formula>
    </cfRule>
    <cfRule type="cellIs" dxfId="658" priority="120" operator="equal">
      <formula>G15</formula>
    </cfRule>
  </conditionalFormatting>
  <conditionalFormatting sqref="K16">
    <cfRule type="cellIs" dxfId="657" priority="117" operator="notEqual">
      <formula>G16</formula>
    </cfRule>
    <cfRule type="cellIs" dxfId="656" priority="118" operator="equal">
      <formula>G16</formula>
    </cfRule>
  </conditionalFormatting>
  <conditionalFormatting sqref="K17">
    <cfRule type="cellIs" dxfId="655" priority="115" operator="notEqual">
      <formula>G17</formula>
    </cfRule>
    <cfRule type="cellIs" dxfId="654" priority="116" operator="equal">
      <formula>G17</formula>
    </cfRule>
  </conditionalFormatting>
  <conditionalFormatting sqref="K18">
    <cfRule type="cellIs" dxfId="653" priority="113" operator="notEqual">
      <formula>G18</formula>
    </cfRule>
    <cfRule type="cellIs" dxfId="652" priority="114" operator="equal">
      <formula>G18</formula>
    </cfRule>
  </conditionalFormatting>
  <conditionalFormatting sqref="K19">
    <cfRule type="cellIs" dxfId="651" priority="111" operator="notEqual">
      <formula>G19</formula>
    </cfRule>
    <cfRule type="cellIs" dxfId="650" priority="112" operator="equal">
      <formula>G19</formula>
    </cfRule>
  </conditionalFormatting>
  <conditionalFormatting sqref="K20">
    <cfRule type="cellIs" dxfId="649" priority="109" operator="notEqual">
      <formula>G20</formula>
    </cfRule>
    <cfRule type="cellIs" dxfId="648" priority="110" operator="equal">
      <formula>G20</formula>
    </cfRule>
  </conditionalFormatting>
  <conditionalFormatting sqref="K21">
    <cfRule type="cellIs" dxfId="647" priority="107" operator="notEqual">
      <formula>G21</formula>
    </cfRule>
    <cfRule type="cellIs" dxfId="646" priority="108" operator="equal">
      <formula>G21</formula>
    </cfRule>
  </conditionalFormatting>
  <conditionalFormatting sqref="K22">
    <cfRule type="cellIs" dxfId="645" priority="105" operator="notEqual">
      <formula>G22</formula>
    </cfRule>
    <cfRule type="cellIs" dxfId="644" priority="106" operator="equal">
      <formula>G22</formula>
    </cfRule>
  </conditionalFormatting>
  <conditionalFormatting sqref="K23">
    <cfRule type="cellIs" dxfId="643" priority="103" operator="notEqual">
      <formula>G23</formula>
    </cfRule>
    <cfRule type="cellIs" dxfId="642" priority="104" operator="equal">
      <formula>G23</formula>
    </cfRule>
  </conditionalFormatting>
  <conditionalFormatting sqref="K24">
    <cfRule type="cellIs" dxfId="641" priority="101" operator="notEqual">
      <formula>G24</formula>
    </cfRule>
    <cfRule type="cellIs" dxfId="640" priority="102" operator="equal">
      <formula>G24</formula>
    </cfRule>
  </conditionalFormatting>
  <conditionalFormatting sqref="K26">
    <cfRule type="cellIs" dxfId="639" priority="99" operator="notEqual">
      <formula>G26</formula>
    </cfRule>
    <cfRule type="cellIs" dxfId="638" priority="100" operator="equal">
      <formula>G26</formula>
    </cfRule>
  </conditionalFormatting>
  <conditionalFormatting sqref="K27">
    <cfRule type="cellIs" dxfId="637" priority="97" operator="notEqual">
      <formula>G27</formula>
    </cfRule>
    <cfRule type="cellIs" dxfId="636" priority="98" operator="equal">
      <formula>G27</formula>
    </cfRule>
  </conditionalFormatting>
  <conditionalFormatting sqref="K28">
    <cfRule type="cellIs" dxfId="635" priority="95" operator="notEqual">
      <formula>G28</formula>
    </cfRule>
    <cfRule type="cellIs" dxfId="634" priority="96" operator="equal">
      <formula>G28</formula>
    </cfRule>
  </conditionalFormatting>
  <conditionalFormatting sqref="K29">
    <cfRule type="cellIs" dxfId="633" priority="93" operator="notEqual">
      <formula>G29</formula>
    </cfRule>
    <cfRule type="cellIs" dxfId="632" priority="94" operator="equal">
      <formula>G29</formula>
    </cfRule>
  </conditionalFormatting>
  <conditionalFormatting sqref="K30">
    <cfRule type="cellIs" dxfId="631" priority="91" operator="notEqual">
      <formula>G30</formula>
    </cfRule>
    <cfRule type="cellIs" dxfId="630" priority="92" operator="equal">
      <formula>G30</formula>
    </cfRule>
  </conditionalFormatting>
  <conditionalFormatting sqref="K31">
    <cfRule type="cellIs" dxfId="629" priority="89" operator="notEqual">
      <formula>G31</formula>
    </cfRule>
    <cfRule type="cellIs" dxfId="628" priority="90" operator="equal">
      <formula>G31</formula>
    </cfRule>
  </conditionalFormatting>
  <conditionalFormatting sqref="K32">
    <cfRule type="cellIs" dxfId="627" priority="87" operator="notEqual">
      <formula>G32</formula>
    </cfRule>
    <cfRule type="cellIs" dxfId="626" priority="88" operator="equal">
      <formula>G32</formula>
    </cfRule>
  </conditionalFormatting>
  <conditionalFormatting sqref="K33">
    <cfRule type="cellIs" dxfId="625" priority="85" operator="notEqual">
      <formula>G33</formula>
    </cfRule>
    <cfRule type="cellIs" dxfId="624" priority="86" operator="equal">
      <formula>G33</formula>
    </cfRule>
  </conditionalFormatting>
  <conditionalFormatting sqref="K34">
    <cfRule type="cellIs" dxfId="623" priority="83" operator="notEqual">
      <formula>G34</formula>
    </cfRule>
    <cfRule type="cellIs" dxfId="622" priority="84" operator="equal">
      <formula>G34</formula>
    </cfRule>
  </conditionalFormatting>
  <conditionalFormatting sqref="K35">
    <cfRule type="cellIs" dxfId="621" priority="81" operator="notEqual">
      <formula>G35</formula>
    </cfRule>
    <cfRule type="cellIs" dxfId="620" priority="82" operator="equal">
      <formula>G35</formula>
    </cfRule>
  </conditionalFormatting>
  <conditionalFormatting sqref="K36">
    <cfRule type="cellIs" dxfId="619" priority="79" operator="notEqual">
      <formula>G36</formula>
    </cfRule>
    <cfRule type="cellIs" dxfId="618" priority="80" operator="equal">
      <formula>G36</formula>
    </cfRule>
  </conditionalFormatting>
  <conditionalFormatting sqref="K37">
    <cfRule type="cellIs" dxfId="617" priority="77" operator="notEqual">
      <formula>G37</formula>
    </cfRule>
    <cfRule type="cellIs" dxfId="616" priority="78" operator="equal">
      <formula>G37</formula>
    </cfRule>
  </conditionalFormatting>
  <conditionalFormatting sqref="K38">
    <cfRule type="cellIs" dxfId="615" priority="75" operator="notEqual">
      <formula>G38</formula>
    </cfRule>
    <cfRule type="cellIs" dxfId="614" priority="76" operator="equal">
      <formula>G38</formula>
    </cfRule>
  </conditionalFormatting>
  <conditionalFormatting sqref="K39">
    <cfRule type="cellIs" dxfId="613" priority="73" operator="notEqual">
      <formula>G39</formula>
    </cfRule>
    <cfRule type="cellIs" dxfId="612" priority="74" operator="equal">
      <formula>G39</formula>
    </cfRule>
  </conditionalFormatting>
  <conditionalFormatting sqref="K40">
    <cfRule type="cellIs" dxfId="611" priority="71" operator="notEqual">
      <formula>G40</formula>
    </cfRule>
    <cfRule type="cellIs" dxfId="610" priority="72" operator="equal">
      <formula>G40</formula>
    </cfRule>
  </conditionalFormatting>
  <conditionalFormatting sqref="K41">
    <cfRule type="cellIs" dxfId="609" priority="69" operator="notEqual">
      <formula>G41</formula>
    </cfRule>
    <cfRule type="cellIs" dxfId="608" priority="70" operator="equal">
      <formula>G41</formula>
    </cfRule>
  </conditionalFormatting>
  <conditionalFormatting sqref="K43">
    <cfRule type="cellIs" dxfId="607" priority="67" operator="notEqual">
      <formula>G43</formula>
    </cfRule>
    <cfRule type="cellIs" dxfId="606" priority="68" operator="equal">
      <formula>G43</formula>
    </cfRule>
  </conditionalFormatting>
  <conditionalFormatting sqref="K44">
    <cfRule type="cellIs" dxfId="605" priority="65" operator="notEqual">
      <formula>G44</formula>
    </cfRule>
    <cfRule type="cellIs" dxfId="604" priority="66" operator="equal">
      <formula>G44</formula>
    </cfRule>
  </conditionalFormatting>
  <conditionalFormatting sqref="K45">
    <cfRule type="cellIs" dxfId="603" priority="63" operator="notEqual">
      <formula>G45</formula>
    </cfRule>
    <cfRule type="cellIs" dxfId="602" priority="64" operator="equal">
      <formula>G45</formula>
    </cfRule>
  </conditionalFormatting>
  <conditionalFormatting sqref="K46">
    <cfRule type="cellIs" dxfId="601" priority="61" operator="notEqual">
      <formula>G46</formula>
    </cfRule>
    <cfRule type="cellIs" dxfId="600" priority="62" operator="equal">
      <formula>G46</formula>
    </cfRule>
  </conditionalFormatting>
  <conditionalFormatting sqref="K47">
    <cfRule type="cellIs" dxfId="599" priority="59" operator="notEqual">
      <formula>G47</formula>
    </cfRule>
    <cfRule type="cellIs" dxfId="598" priority="60" operator="equal">
      <formula>G47</formula>
    </cfRule>
  </conditionalFormatting>
  <conditionalFormatting sqref="K48">
    <cfRule type="cellIs" dxfId="597" priority="57" operator="notEqual">
      <formula>G48</formula>
    </cfRule>
    <cfRule type="cellIs" dxfId="596" priority="58" operator="equal">
      <formula>G48</formula>
    </cfRule>
  </conditionalFormatting>
  <conditionalFormatting sqref="K49">
    <cfRule type="cellIs" dxfId="595" priority="55" operator="notEqual">
      <formula>G49</formula>
    </cfRule>
    <cfRule type="cellIs" dxfId="594" priority="56" operator="equal">
      <formula>G49</formula>
    </cfRule>
  </conditionalFormatting>
  <conditionalFormatting sqref="K50">
    <cfRule type="cellIs" dxfId="593" priority="53" operator="notEqual">
      <formula>G50</formula>
    </cfRule>
    <cfRule type="cellIs" dxfId="592" priority="54" operator="equal">
      <formula>G50</formula>
    </cfRule>
  </conditionalFormatting>
  <conditionalFormatting sqref="K51">
    <cfRule type="cellIs" dxfId="591" priority="51" operator="notEqual">
      <formula>G51</formula>
    </cfRule>
    <cfRule type="cellIs" dxfId="590" priority="52" operator="equal">
      <formula>G51</formula>
    </cfRule>
  </conditionalFormatting>
  <conditionalFormatting sqref="K52">
    <cfRule type="cellIs" dxfId="589" priority="49" operator="notEqual">
      <formula>G52</formula>
    </cfRule>
    <cfRule type="cellIs" dxfId="588" priority="50" operator="equal">
      <formula>G52</formula>
    </cfRule>
  </conditionalFormatting>
  <conditionalFormatting sqref="K53">
    <cfRule type="cellIs" dxfId="587" priority="47" operator="notEqual">
      <formula>G53</formula>
    </cfRule>
    <cfRule type="cellIs" dxfId="586" priority="48" operator="equal">
      <formula>G53</formula>
    </cfRule>
  </conditionalFormatting>
  <conditionalFormatting sqref="K54">
    <cfRule type="cellIs" dxfId="585" priority="45" operator="notEqual">
      <formula>G54</formula>
    </cfRule>
    <cfRule type="cellIs" dxfId="584" priority="46" operator="equal">
      <formula>G54</formula>
    </cfRule>
  </conditionalFormatting>
  <conditionalFormatting sqref="K55">
    <cfRule type="cellIs" dxfId="583" priority="43" operator="notEqual">
      <formula>G55</formula>
    </cfRule>
    <cfRule type="cellIs" dxfId="582" priority="44" operator="equal">
      <formula>G55</formula>
    </cfRule>
  </conditionalFormatting>
  <conditionalFormatting sqref="K56">
    <cfRule type="cellIs" dxfId="581" priority="41" operator="notEqual">
      <formula>G56</formula>
    </cfRule>
    <cfRule type="cellIs" dxfId="580" priority="42" operator="equal">
      <formula>G56</formula>
    </cfRule>
  </conditionalFormatting>
  <conditionalFormatting sqref="K57">
    <cfRule type="cellIs" dxfId="579" priority="39" operator="notEqual">
      <formula>G57</formula>
    </cfRule>
    <cfRule type="cellIs" dxfId="578" priority="40" operator="equal">
      <formula>G57</formula>
    </cfRule>
  </conditionalFormatting>
  <conditionalFormatting sqref="K58">
    <cfRule type="cellIs" dxfId="577" priority="37" operator="notEqual">
      <formula>G58</formula>
    </cfRule>
    <cfRule type="cellIs" dxfId="576" priority="38" operator="equal">
      <formula>G58</formula>
    </cfRule>
  </conditionalFormatting>
  <conditionalFormatting sqref="K59">
    <cfRule type="cellIs" dxfId="575" priority="35" operator="notEqual">
      <formula>G59</formula>
    </cfRule>
    <cfRule type="cellIs" dxfId="574" priority="36" operator="equal">
      <formula>G59</formula>
    </cfRule>
  </conditionalFormatting>
  <conditionalFormatting sqref="K60">
    <cfRule type="cellIs" dxfId="573" priority="33" operator="notEqual">
      <formula>G60</formula>
    </cfRule>
    <cfRule type="cellIs" dxfId="572" priority="34" operator="equal">
      <formula>G60</formula>
    </cfRule>
  </conditionalFormatting>
  <conditionalFormatting sqref="K61">
    <cfRule type="cellIs" dxfId="571" priority="31" operator="notEqual">
      <formula>G61</formula>
    </cfRule>
    <cfRule type="cellIs" dxfId="570" priority="32" operator="equal">
      <formula>G61</formula>
    </cfRule>
  </conditionalFormatting>
  <conditionalFormatting sqref="K62">
    <cfRule type="cellIs" dxfId="569" priority="29" operator="notEqual">
      <formula>G62</formula>
    </cfRule>
    <cfRule type="cellIs" dxfId="568" priority="30" operator="equal">
      <formula>G62</formula>
    </cfRule>
  </conditionalFormatting>
  <conditionalFormatting sqref="K63">
    <cfRule type="cellIs" dxfId="567" priority="27" operator="notEqual">
      <formula>G63</formula>
    </cfRule>
    <cfRule type="cellIs" dxfId="566" priority="28" operator="equal">
      <formula>G63</formula>
    </cfRule>
  </conditionalFormatting>
  <conditionalFormatting sqref="K67">
    <cfRule type="cellIs" dxfId="565" priority="25" operator="notEqual">
      <formula>G67</formula>
    </cfRule>
    <cfRule type="cellIs" dxfId="564" priority="26" operator="equal">
      <formula>G67</formula>
    </cfRule>
  </conditionalFormatting>
  <conditionalFormatting sqref="K68">
    <cfRule type="cellIs" dxfId="563" priority="23" operator="notEqual">
      <formula>G68</formula>
    </cfRule>
    <cfRule type="cellIs" dxfId="562" priority="24" operator="equal">
      <formula>G68</formula>
    </cfRule>
  </conditionalFormatting>
  <conditionalFormatting sqref="K69">
    <cfRule type="cellIs" dxfId="561" priority="21" operator="notEqual">
      <formula>G69</formula>
    </cfRule>
    <cfRule type="cellIs" dxfId="560" priority="22" operator="equal">
      <formula>G69</formula>
    </cfRule>
  </conditionalFormatting>
  <conditionalFormatting sqref="K71">
    <cfRule type="cellIs" dxfId="559" priority="19" operator="notEqual">
      <formula>G71</formula>
    </cfRule>
    <cfRule type="cellIs" dxfId="558" priority="20" operator="equal">
      <formula>G71</formula>
    </cfRule>
  </conditionalFormatting>
  <conditionalFormatting sqref="K72">
    <cfRule type="cellIs" dxfId="557" priority="17" operator="notEqual">
      <formula>G72</formula>
    </cfRule>
    <cfRule type="cellIs" dxfId="556" priority="18" operator="equal">
      <formula>G72</formula>
    </cfRule>
  </conditionalFormatting>
  <conditionalFormatting sqref="K73">
    <cfRule type="cellIs" dxfId="555" priority="15" operator="notEqual">
      <formula>G73</formula>
    </cfRule>
    <cfRule type="cellIs" dxfId="554" priority="16" operator="equal">
      <formula>G73</formula>
    </cfRule>
  </conditionalFormatting>
  <conditionalFormatting sqref="K76">
    <cfRule type="cellIs" dxfId="553" priority="13" operator="notEqual">
      <formula>G76</formula>
    </cfRule>
    <cfRule type="cellIs" dxfId="552" priority="14" operator="equal">
      <formula>G76</formula>
    </cfRule>
  </conditionalFormatting>
  <conditionalFormatting sqref="K9">
    <cfRule type="cellIs" dxfId="551" priority="131" operator="notEqual">
      <formula>G9</formula>
    </cfRule>
    <cfRule type="cellIs" dxfId="550" priority="132" operator="equal">
      <formula>G9</formula>
    </cfRule>
  </conditionalFormatting>
  <conditionalFormatting sqref="K10">
    <cfRule type="cellIs" dxfId="549" priority="129" operator="notEqual">
      <formula>G10</formula>
    </cfRule>
    <cfRule type="cellIs" dxfId="548" priority="130" operator="equal">
      <formula>G10</formula>
    </cfRule>
  </conditionalFormatting>
  <conditionalFormatting sqref="K11">
    <cfRule type="cellIs" dxfId="547" priority="127" operator="notEqual">
      <formula>G11</formula>
    </cfRule>
    <cfRule type="cellIs" dxfId="546" priority="128" operator="equal">
      <formula>G11</formula>
    </cfRule>
  </conditionalFormatting>
  <conditionalFormatting sqref="K12">
    <cfRule type="cellIs" dxfId="545" priority="125" operator="notEqual">
      <formula>G12</formula>
    </cfRule>
    <cfRule type="cellIs" dxfId="544" priority="126" operator="equal">
      <formula>G12</formula>
    </cfRule>
  </conditionalFormatting>
  <conditionalFormatting sqref="K13">
    <cfRule type="cellIs" dxfId="543" priority="123" operator="notEqual">
      <formula>G13</formula>
    </cfRule>
    <cfRule type="cellIs" dxfId="542" priority="124" operator="equal">
      <formula>G13</formula>
    </cfRule>
  </conditionalFormatting>
  <conditionalFormatting sqref="K14">
    <cfRule type="cellIs" dxfId="541" priority="121" operator="notEqual">
      <formula>G14</formula>
    </cfRule>
    <cfRule type="cellIs" dxfId="540" priority="122" operator="equal">
      <formula>G14</formula>
    </cfRule>
  </conditionalFormatting>
  <conditionalFormatting sqref="G76">
    <cfRule type="cellIs" dxfId="539" priority="11" operator="notEqual">
      <formula>$G$77</formula>
    </cfRule>
    <cfRule type="cellIs" dxfId="53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377C37A-7642-4DE1-A73F-93C8CD0344F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88049F9-B2C5-49CB-9576-10B141542AC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8242128-65EA-4268-A98C-8E77C4F84A2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8D0CF48-133C-4FED-A92B-379BE9FE51E3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9EB1508-5752-4F53-854E-2F103C98FB41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07690D-89DD-4FB1-A64B-4140299B7279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56885DE4-30A3-4813-8FD0-2C8C4DA03F4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87ADECD-D0EA-4085-BAE9-ED947EE83C9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6AC7A7-6642-48CF-BAAE-EC9C54CFA1D1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ADB8C54-597F-4B92-A7A8-32F89777CE3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3185385.3400000003</v>
      </c>
      <c r="H8" s="10"/>
      <c r="I8" s="90">
        <v>2548281.4700000002</v>
      </c>
      <c r="J8" s="90">
        <v>637103.87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>
        <v>0</v>
      </c>
      <c r="H9" s="17"/>
      <c r="I9" s="91">
        <v>0</v>
      </c>
      <c r="J9" s="91">
        <v>0</v>
      </c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16956.13</v>
      </c>
      <c r="H10" s="17" t="s">
        <v>15</v>
      </c>
      <c r="I10" s="91">
        <v>16956.13</v>
      </c>
      <c r="J10" s="91">
        <v>0</v>
      </c>
      <c r="K10" s="90">
        <v>16956.13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1110512.52</v>
      </c>
      <c r="H11" s="17" t="s">
        <v>15</v>
      </c>
      <c r="I11" s="91">
        <v>1110512.52</v>
      </c>
      <c r="J11" s="91">
        <v>0</v>
      </c>
      <c r="K11" s="90">
        <v>1110512.52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153034.35</v>
      </c>
      <c r="H12" s="17" t="s">
        <v>15</v>
      </c>
      <c r="I12" s="91">
        <v>153034.35</v>
      </c>
      <c r="J12" s="91">
        <v>0</v>
      </c>
      <c r="K12" s="90">
        <v>153034.35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579797.82999999996</v>
      </c>
      <c r="H13" s="17" t="s">
        <v>15</v>
      </c>
      <c r="I13" s="91">
        <v>579797.82999999996</v>
      </c>
      <c r="J13" s="91">
        <v>0</v>
      </c>
      <c r="K13" s="90">
        <v>579797.82999999996</v>
      </c>
      <c r="L13" s="80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0</v>
      </c>
      <c r="H14" s="17"/>
      <c r="I14" s="91">
        <v>0</v>
      </c>
      <c r="J14" s="91">
        <v>0</v>
      </c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205198.1</v>
      </c>
      <c r="H15" s="17" t="s">
        <v>15</v>
      </c>
      <c r="I15" s="91">
        <v>205198.1</v>
      </c>
      <c r="J15" s="91">
        <v>0</v>
      </c>
      <c r="K15" s="90">
        <v>205198.1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0</v>
      </c>
      <c r="H16" s="17"/>
      <c r="I16" s="91">
        <v>0</v>
      </c>
      <c r="J16" s="91">
        <v>0</v>
      </c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4732.46</v>
      </c>
      <c r="H17" s="17" t="s">
        <v>24</v>
      </c>
      <c r="I17" s="91">
        <v>0</v>
      </c>
      <c r="J17" s="91">
        <v>4732.46</v>
      </c>
      <c r="K17" s="90">
        <v>4732.46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632371.41</v>
      </c>
      <c r="H18" s="17" t="s">
        <v>24</v>
      </c>
      <c r="I18" s="91">
        <v>0</v>
      </c>
      <c r="J18" s="91">
        <v>632371.41</v>
      </c>
      <c r="K18" s="90">
        <v>632371.41</v>
      </c>
      <c r="L18" s="18"/>
    </row>
    <row r="19" spans="1:12" ht="15.75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0</v>
      </c>
      <c r="H19" s="17"/>
      <c r="I19" s="92">
        <v>0</v>
      </c>
      <c r="J19" s="92">
        <v>0</v>
      </c>
      <c r="K19" s="90">
        <v>0</v>
      </c>
      <c r="L19" s="80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482782.54</v>
      </c>
      <c r="H20" s="17" t="s">
        <v>15</v>
      </c>
      <c r="I20" s="91">
        <v>482782.54</v>
      </c>
      <c r="J20" s="91">
        <v>0</v>
      </c>
      <c r="K20" s="90">
        <v>482782.54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0</v>
      </c>
      <c r="H21" s="17"/>
      <c r="I21" s="91">
        <v>0</v>
      </c>
      <c r="J21" s="91">
        <v>0</v>
      </c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0</v>
      </c>
      <c r="H22" s="17"/>
      <c r="I22" s="91">
        <v>0</v>
      </c>
      <c r="J22" s="91">
        <v>0</v>
      </c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0</v>
      </c>
      <c r="H23" s="17"/>
      <c r="I23" s="91">
        <v>0</v>
      </c>
      <c r="J23" s="91">
        <v>0</v>
      </c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0</v>
      </c>
      <c r="H24" s="17"/>
      <c r="I24" s="93">
        <v>0</v>
      </c>
      <c r="J24" s="93">
        <v>0</v>
      </c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3086712.5799999996</v>
      </c>
      <c r="H25" s="10"/>
      <c r="I25" s="90">
        <v>1729829.77</v>
      </c>
      <c r="J25" s="90">
        <v>1356882.81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-608016</v>
      </c>
      <c r="H26" s="17" t="s">
        <v>24</v>
      </c>
      <c r="I26" s="91">
        <v>0</v>
      </c>
      <c r="J26" s="91">
        <v>-608016</v>
      </c>
      <c r="K26" s="90">
        <v>-608016</v>
      </c>
      <c r="L26" s="18" t="s">
        <v>345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0</v>
      </c>
      <c r="H27" s="17"/>
      <c r="I27" s="91">
        <v>0</v>
      </c>
      <c r="J27" s="91">
        <v>0</v>
      </c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305944.18</v>
      </c>
      <c r="H28" s="17" t="s">
        <v>15</v>
      </c>
      <c r="I28" s="91">
        <v>305944.18</v>
      </c>
      <c r="J28" s="91">
        <v>0</v>
      </c>
      <c r="K28" s="90">
        <v>305944.18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84690.8</v>
      </c>
      <c r="H29" s="17" t="s">
        <v>15</v>
      </c>
      <c r="I29" s="91">
        <v>84690.8</v>
      </c>
      <c r="J29" s="91">
        <v>0</v>
      </c>
      <c r="K29" s="90">
        <v>84690.8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890791.42</v>
      </c>
      <c r="H30" s="17" t="s">
        <v>59</v>
      </c>
      <c r="I30" s="91">
        <v>47899.420000000042</v>
      </c>
      <c r="J30" s="91">
        <v>842892</v>
      </c>
      <c r="K30" s="90">
        <v>890791.42</v>
      </c>
      <c r="L30" s="80" t="s">
        <v>346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404114.09</v>
      </c>
      <c r="H31" s="17" t="s">
        <v>15</v>
      </c>
      <c r="I31" s="91">
        <v>404114.09</v>
      </c>
      <c r="J31" s="91">
        <v>0</v>
      </c>
      <c r="K31" s="90">
        <v>404114.09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495987.32</v>
      </c>
      <c r="H32" s="17" t="s">
        <v>24</v>
      </c>
      <c r="I32" s="91">
        <v>0</v>
      </c>
      <c r="J32" s="91">
        <v>495987.32</v>
      </c>
      <c r="K32" s="90">
        <v>495987.32</v>
      </c>
      <c r="L32" s="18" t="s">
        <v>249</v>
      </c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390147.3</v>
      </c>
      <c r="H33" s="17" t="s">
        <v>24</v>
      </c>
      <c r="I33" s="91">
        <v>0</v>
      </c>
      <c r="J33" s="91">
        <v>390147.3</v>
      </c>
      <c r="K33" s="90">
        <v>390147.3</v>
      </c>
      <c r="L33" s="80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167033.87</v>
      </c>
      <c r="H34" s="17" t="s">
        <v>15</v>
      </c>
      <c r="I34" s="91">
        <v>167033.87</v>
      </c>
      <c r="J34" s="91">
        <v>0</v>
      </c>
      <c r="K34" s="90">
        <v>167033.87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515882.36</v>
      </c>
      <c r="H35" s="17" t="s">
        <v>15</v>
      </c>
      <c r="I35" s="91">
        <v>515882.36</v>
      </c>
      <c r="J35" s="91">
        <v>0</v>
      </c>
      <c r="K35" s="90">
        <v>515882.36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0</v>
      </c>
      <c r="H36" s="17"/>
      <c r="I36" s="91">
        <v>0</v>
      </c>
      <c r="J36" s="91">
        <v>0</v>
      </c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>
        <v>0</v>
      </c>
      <c r="H37" s="17"/>
      <c r="I37" s="91">
        <v>0</v>
      </c>
      <c r="J37" s="91">
        <v>0</v>
      </c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>
        <v>0</v>
      </c>
      <c r="H38" s="17"/>
      <c r="I38" s="91">
        <v>0</v>
      </c>
      <c r="J38" s="91">
        <v>0</v>
      </c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>
        <v>0</v>
      </c>
      <c r="H39" s="17"/>
      <c r="I39" s="91">
        <v>0</v>
      </c>
      <c r="J39" s="91">
        <v>0</v>
      </c>
      <c r="K39" s="90">
        <v>0</v>
      </c>
      <c r="L39" s="18"/>
    </row>
    <row r="40" spans="1:12" ht="15.75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235872.19</v>
      </c>
      <c r="H40" s="17" t="s">
        <v>24</v>
      </c>
      <c r="I40" s="91">
        <v>0</v>
      </c>
      <c r="J40" s="91">
        <v>235872.19</v>
      </c>
      <c r="K40" s="90">
        <v>235872.19</v>
      </c>
      <c r="L40" s="80" t="s">
        <v>240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204265.05</v>
      </c>
      <c r="H41" s="17" t="s">
        <v>15</v>
      </c>
      <c r="I41" s="91">
        <v>204265.05</v>
      </c>
      <c r="J41" s="91">
        <v>0</v>
      </c>
      <c r="K41" s="90">
        <v>204265.05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6628841.2499999991</v>
      </c>
      <c r="H42" s="10"/>
      <c r="I42" s="90">
        <v>2113392.96</v>
      </c>
      <c r="J42" s="90">
        <v>4515448.29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2452101.42</v>
      </c>
      <c r="H43" s="17" t="s">
        <v>24</v>
      </c>
      <c r="I43" s="91">
        <v>0</v>
      </c>
      <c r="J43" s="91">
        <v>2452101.42</v>
      </c>
      <c r="K43" s="90">
        <v>2452101.42</v>
      </c>
      <c r="L43" s="80" t="s">
        <v>241</v>
      </c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551465.34</v>
      </c>
      <c r="H44" s="17" t="s">
        <v>24</v>
      </c>
      <c r="I44" s="91">
        <v>0</v>
      </c>
      <c r="J44" s="91">
        <v>551465.34</v>
      </c>
      <c r="K44" s="90">
        <v>551465.34</v>
      </c>
      <c r="L44" s="80" t="s">
        <v>241</v>
      </c>
    </row>
    <row r="45" spans="1:12" ht="15.75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521821.2</v>
      </c>
      <c r="H45" s="17" t="s">
        <v>24</v>
      </c>
      <c r="I45" s="91">
        <v>0</v>
      </c>
      <c r="J45" s="91">
        <v>521821.2</v>
      </c>
      <c r="K45" s="90">
        <v>521821.2</v>
      </c>
      <c r="L45" s="80" t="s">
        <v>241</v>
      </c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0</v>
      </c>
      <c r="H46" s="17"/>
      <c r="I46" s="91">
        <v>0</v>
      </c>
      <c r="J46" s="91">
        <v>0</v>
      </c>
      <c r="K46" s="90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1869506.17</v>
      </c>
      <c r="H47" s="17" t="s">
        <v>59</v>
      </c>
      <c r="I47" s="91">
        <v>1850547.27</v>
      </c>
      <c r="J47" s="91">
        <v>18958.900000000001</v>
      </c>
      <c r="K47" s="90">
        <v>1869506.17</v>
      </c>
      <c r="L47" s="80" t="s">
        <v>347</v>
      </c>
    </row>
    <row r="48" spans="1:12" ht="15.75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0</v>
      </c>
      <c r="H48" s="17"/>
      <c r="I48" s="91">
        <v>0</v>
      </c>
      <c r="J48" s="91">
        <v>0</v>
      </c>
      <c r="K48" s="90">
        <v>0</v>
      </c>
      <c r="L48" s="80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189536.82</v>
      </c>
      <c r="H49" s="17" t="s">
        <v>15</v>
      </c>
      <c r="I49" s="91">
        <v>189536.82</v>
      </c>
      <c r="J49" s="91">
        <v>0</v>
      </c>
      <c r="K49" s="90">
        <v>189536.82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246948.46000000002</v>
      </c>
      <c r="H50" s="17" t="s">
        <v>24</v>
      </c>
      <c r="I50" s="91">
        <v>0</v>
      </c>
      <c r="J50" s="91">
        <v>246948.46000000002</v>
      </c>
      <c r="K50" s="90">
        <v>246948.46000000002</v>
      </c>
      <c r="L50" s="80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>
        <v>0</v>
      </c>
      <c r="H51" s="17"/>
      <c r="I51" s="91">
        <v>0</v>
      </c>
      <c r="J51" s="91">
        <v>0</v>
      </c>
      <c r="K51" s="90">
        <v>0</v>
      </c>
      <c r="L51" s="18"/>
    </row>
    <row r="52" spans="1:12" ht="15.75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56500.46</v>
      </c>
      <c r="H52" s="17" t="s">
        <v>24</v>
      </c>
      <c r="I52" s="91">
        <v>0</v>
      </c>
      <c r="J52" s="91">
        <v>56500.46</v>
      </c>
      <c r="K52" s="90">
        <v>56500.46</v>
      </c>
      <c r="L52" s="80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0</v>
      </c>
      <c r="H53" s="17"/>
      <c r="I53" s="91">
        <v>0</v>
      </c>
      <c r="J53" s="91">
        <v>0</v>
      </c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0</v>
      </c>
      <c r="H54" s="17"/>
      <c r="I54" s="91">
        <v>0</v>
      </c>
      <c r="J54" s="91">
        <v>0</v>
      </c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0</v>
      </c>
      <c r="H55" s="17"/>
      <c r="I55" s="91">
        <v>0</v>
      </c>
      <c r="J55" s="91">
        <v>0</v>
      </c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0</v>
      </c>
      <c r="H56" s="17"/>
      <c r="I56" s="91">
        <v>0</v>
      </c>
      <c r="J56" s="91">
        <v>0</v>
      </c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0</v>
      </c>
      <c r="H57" s="17"/>
      <c r="I57" s="91">
        <v>0</v>
      </c>
      <c r="J57" s="91">
        <v>0</v>
      </c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0</v>
      </c>
      <c r="H58" s="17"/>
      <c r="I58" s="91">
        <v>0</v>
      </c>
      <c r="J58" s="91">
        <v>0</v>
      </c>
      <c r="K58" s="90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0</v>
      </c>
      <c r="H59" s="17"/>
      <c r="I59" s="91">
        <v>0</v>
      </c>
      <c r="J59" s="91">
        <v>0</v>
      </c>
      <c r="K59" s="90">
        <v>0</v>
      </c>
      <c r="L59" s="80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9930.4699999999993</v>
      </c>
      <c r="H60" s="17" t="s">
        <v>24</v>
      </c>
      <c r="I60" s="91">
        <v>0</v>
      </c>
      <c r="J60" s="91">
        <v>9930.4699999999993</v>
      </c>
      <c r="K60" s="90">
        <v>9930.4699999999993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38417.01</v>
      </c>
      <c r="H61" s="17" t="s">
        <v>15</v>
      </c>
      <c r="I61" s="91">
        <v>38417.01</v>
      </c>
      <c r="J61" s="91">
        <v>0</v>
      </c>
      <c r="K61" s="90">
        <v>38417.01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662620.09</v>
      </c>
      <c r="H62" s="17" t="s">
        <v>59</v>
      </c>
      <c r="I62" s="91">
        <v>34891.859999999986</v>
      </c>
      <c r="J62" s="91">
        <v>627728.23</v>
      </c>
      <c r="K62" s="90">
        <v>662620.09</v>
      </c>
      <c r="L62" s="80" t="s">
        <v>250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29993.81</v>
      </c>
      <c r="H63" s="17" t="s">
        <v>24</v>
      </c>
      <c r="I63" s="91">
        <v>0</v>
      </c>
      <c r="J63" s="91">
        <v>29993.81</v>
      </c>
      <c r="K63" s="90">
        <v>29993.81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440533.62</v>
      </c>
      <c r="H66" s="10"/>
      <c r="I66" s="90">
        <v>440533.62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0</v>
      </c>
      <c r="H67" s="17"/>
      <c r="I67" s="91">
        <v>0</v>
      </c>
      <c r="J67" s="91">
        <v>0</v>
      </c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>
        <v>440533.62</v>
      </c>
      <c r="H68" s="17" t="s">
        <v>15</v>
      </c>
      <c r="I68" s="91">
        <v>440533.62</v>
      </c>
      <c r="J68" s="91">
        <v>0</v>
      </c>
      <c r="K68" s="90">
        <v>440533.62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0</v>
      </c>
      <c r="H69" s="17"/>
      <c r="I69" s="91">
        <v>0</v>
      </c>
      <c r="J69" s="91">
        <v>0</v>
      </c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3122715.33</v>
      </c>
      <c r="H70" s="10"/>
      <c r="I70" s="90">
        <v>1536778.94</v>
      </c>
      <c r="J70" s="90">
        <v>1585936.3900000001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0</v>
      </c>
      <c r="H71" s="17"/>
      <c r="I71" s="91">
        <v>0</v>
      </c>
      <c r="J71" s="91">
        <v>0</v>
      </c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2419008.94</v>
      </c>
      <c r="H72" s="17" t="s">
        <v>59</v>
      </c>
      <c r="I72" s="91">
        <v>1536778.94</v>
      </c>
      <c r="J72" s="91">
        <v>882230</v>
      </c>
      <c r="K72" s="90">
        <v>2419008.94</v>
      </c>
      <c r="L72" s="80" t="s">
        <v>283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703706.39</v>
      </c>
      <c r="H73" s="17" t="s">
        <v>24</v>
      </c>
      <c r="I73" s="91">
        <v>0</v>
      </c>
      <c r="J73" s="91">
        <v>703706.39</v>
      </c>
      <c r="K73" s="90">
        <v>703706.39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16464188.119999997</v>
      </c>
      <c r="H76" s="26"/>
      <c r="I76" s="94">
        <v>8368816.7599999998</v>
      </c>
      <c r="J76" s="94">
        <v>8095371.3600000013</v>
      </c>
      <c r="K76" s="90">
        <v>16464188.120000001</v>
      </c>
      <c r="L76" s="27"/>
    </row>
    <row r="77" spans="1:12" ht="15.75" x14ac:dyDescent="0.25">
      <c r="F77" s="83" t="s">
        <v>200</v>
      </c>
      <c r="G77" s="95">
        <v>16464188.120000001</v>
      </c>
      <c r="H77" s="14"/>
      <c r="I77" s="85">
        <v>0.50830424792303708</v>
      </c>
      <c r="J77" s="85">
        <v>0.4916957520769632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83204343.896119535</v>
      </c>
      <c r="J83" s="87">
        <v>0.10058148851517237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527" priority="119" operator="notEqual">
      <formula>G15</formula>
    </cfRule>
    <cfRule type="cellIs" dxfId="526" priority="120" operator="equal">
      <formula>G15</formula>
    </cfRule>
  </conditionalFormatting>
  <conditionalFormatting sqref="K16">
    <cfRule type="cellIs" dxfId="525" priority="117" operator="notEqual">
      <formula>G16</formula>
    </cfRule>
    <cfRule type="cellIs" dxfId="524" priority="118" operator="equal">
      <formula>G16</formula>
    </cfRule>
  </conditionalFormatting>
  <conditionalFormatting sqref="K17">
    <cfRule type="cellIs" dxfId="523" priority="115" operator="notEqual">
      <formula>G17</formula>
    </cfRule>
    <cfRule type="cellIs" dxfId="522" priority="116" operator="equal">
      <formula>G17</formula>
    </cfRule>
  </conditionalFormatting>
  <conditionalFormatting sqref="K18">
    <cfRule type="cellIs" dxfId="521" priority="113" operator="notEqual">
      <formula>G18</formula>
    </cfRule>
    <cfRule type="cellIs" dxfId="520" priority="114" operator="equal">
      <formula>G18</formula>
    </cfRule>
  </conditionalFormatting>
  <conditionalFormatting sqref="K19">
    <cfRule type="cellIs" dxfId="519" priority="111" operator="notEqual">
      <formula>G19</formula>
    </cfRule>
    <cfRule type="cellIs" dxfId="518" priority="112" operator="equal">
      <formula>G19</formula>
    </cfRule>
  </conditionalFormatting>
  <conditionalFormatting sqref="K20">
    <cfRule type="cellIs" dxfId="517" priority="109" operator="notEqual">
      <formula>G20</formula>
    </cfRule>
    <cfRule type="cellIs" dxfId="516" priority="110" operator="equal">
      <formula>G20</formula>
    </cfRule>
  </conditionalFormatting>
  <conditionalFormatting sqref="K21">
    <cfRule type="cellIs" dxfId="515" priority="107" operator="notEqual">
      <formula>G21</formula>
    </cfRule>
    <cfRule type="cellIs" dxfId="514" priority="108" operator="equal">
      <formula>G21</formula>
    </cfRule>
  </conditionalFormatting>
  <conditionalFormatting sqref="K22">
    <cfRule type="cellIs" dxfId="513" priority="105" operator="notEqual">
      <formula>G22</formula>
    </cfRule>
    <cfRule type="cellIs" dxfId="512" priority="106" operator="equal">
      <formula>G22</formula>
    </cfRule>
  </conditionalFormatting>
  <conditionalFormatting sqref="K23">
    <cfRule type="cellIs" dxfId="511" priority="103" operator="notEqual">
      <formula>G23</formula>
    </cfRule>
    <cfRule type="cellIs" dxfId="510" priority="104" operator="equal">
      <formula>G23</formula>
    </cfRule>
  </conditionalFormatting>
  <conditionalFormatting sqref="K24">
    <cfRule type="cellIs" dxfId="509" priority="101" operator="notEqual">
      <formula>G24</formula>
    </cfRule>
    <cfRule type="cellIs" dxfId="508" priority="102" operator="equal">
      <formula>G24</formula>
    </cfRule>
  </conditionalFormatting>
  <conditionalFormatting sqref="K26">
    <cfRule type="cellIs" dxfId="507" priority="99" operator="notEqual">
      <formula>G26</formula>
    </cfRule>
    <cfRule type="cellIs" dxfId="506" priority="100" operator="equal">
      <formula>G26</formula>
    </cfRule>
  </conditionalFormatting>
  <conditionalFormatting sqref="K27">
    <cfRule type="cellIs" dxfId="505" priority="97" operator="notEqual">
      <formula>G27</formula>
    </cfRule>
    <cfRule type="cellIs" dxfId="504" priority="98" operator="equal">
      <formula>G27</formula>
    </cfRule>
  </conditionalFormatting>
  <conditionalFormatting sqref="K28">
    <cfRule type="cellIs" dxfId="503" priority="95" operator="notEqual">
      <formula>G28</formula>
    </cfRule>
    <cfRule type="cellIs" dxfId="502" priority="96" operator="equal">
      <formula>G28</formula>
    </cfRule>
  </conditionalFormatting>
  <conditionalFormatting sqref="K29">
    <cfRule type="cellIs" dxfId="501" priority="93" operator="notEqual">
      <formula>G29</formula>
    </cfRule>
    <cfRule type="cellIs" dxfId="500" priority="94" operator="equal">
      <formula>G29</formula>
    </cfRule>
  </conditionalFormatting>
  <conditionalFormatting sqref="K30">
    <cfRule type="cellIs" dxfId="499" priority="91" operator="notEqual">
      <formula>G30</formula>
    </cfRule>
    <cfRule type="cellIs" dxfId="498" priority="92" operator="equal">
      <formula>G30</formula>
    </cfRule>
  </conditionalFormatting>
  <conditionalFormatting sqref="K31">
    <cfRule type="cellIs" dxfId="497" priority="89" operator="notEqual">
      <formula>G31</formula>
    </cfRule>
    <cfRule type="cellIs" dxfId="496" priority="90" operator="equal">
      <formula>G31</formula>
    </cfRule>
  </conditionalFormatting>
  <conditionalFormatting sqref="K32">
    <cfRule type="cellIs" dxfId="495" priority="87" operator="notEqual">
      <formula>G32</formula>
    </cfRule>
    <cfRule type="cellIs" dxfId="494" priority="88" operator="equal">
      <formula>G32</formula>
    </cfRule>
  </conditionalFormatting>
  <conditionalFormatting sqref="K33">
    <cfRule type="cellIs" dxfId="493" priority="85" operator="notEqual">
      <formula>G33</formula>
    </cfRule>
    <cfRule type="cellIs" dxfId="492" priority="86" operator="equal">
      <formula>G33</formula>
    </cfRule>
  </conditionalFormatting>
  <conditionalFormatting sqref="K34">
    <cfRule type="cellIs" dxfId="491" priority="83" operator="notEqual">
      <formula>G34</formula>
    </cfRule>
    <cfRule type="cellIs" dxfId="490" priority="84" operator="equal">
      <formula>G34</formula>
    </cfRule>
  </conditionalFormatting>
  <conditionalFormatting sqref="K35">
    <cfRule type="cellIs" dxfId="489" priority="81" operator="notEqual">
      <formula>G35</formula>
    </cfRule>
    <cfRule type="cellIs" dxfId="488" priority="82" operator="equal">
      <formula>G35</formula>
    </cfRule>
  </conditionalFormatting>
  <conditionalFormatting sqref="K36">
    <cfRule type="cellIs" dxfId="487" priority="79" operator="notEqual">
      <formula>G36</formula>
    </cfRule>
    <cfRule type="cellIs" dxfId="486" priority="80" operator="equal">
      <formula>G36</formula>
    </cfRule>
  </conditionalFormatting>
  <conditionalFormatting sqref="K37">
    <cfRule type="cellIs" dxfId="485" priority="77" operator="notEqual">
      <formula>G37</formula>
    </cfRule>
    <cfRule type="cellIs" dxfId="484" priority="78" operator="equal">
      <formula>G37</formula>
    </cfRule>
  </conditionalFormatting>
  <conditionalFormatting sqref="K38">
    <cfRule type="cellIs" dxfId="483" priority="75" operator="notEqual">
      <formula>G38</formula>
    </cfRule>
    <cfRule type="cellIs" dxfId="482" priority="76" operator="equal">
      <formula>G38</formula>
    </cfRule>
  </conditionalFormatting>
  <conditionalFormatting sqref="K39">
    <cfRule type="cellIs" dxfId="481" priority="73" operator="notEqual">
      <formula>G39</formula>
    </cfRule>
    <cfRule type="cellIs" dxfId="480" priority="74" operator="equal">
      <formula>G39</formula>
    </cfRule>
  </conditionalFormatting>
  <conditionalFormatting sqref="K40">
    <cfRule type="cellIs" dxfId="479" priority="71" operator="notEqual">
      <formula>G40</formula>
    </cfRule>
    <cfRule type="cellIs" dxfId="478" priority="72" operator="equal">
      <formula>G40</formula>
    </cfRule>
  </conditionalFormatting>
  <conditionalFormatting sqref="K41">
    <cfRule type="cellIs" dxfId="477" priority="69" operator="notEqual">
      <formula>G41</formula>
    </cfRule>
    <cfRule type="cellIs" dxfId="476" priority="70" operator="equal">
      <formula>G41</formula>
    </cfRule>
  </conditionalFormatting>
  <conditionalFormatting sqref="K43">
    <cfRule type="cellIs" dxfId="475" priority="67" operator="notEqual">
      <formula>G43</formula>
    </cfRule>
    <cfRule type="cellIs" dxfId="474" priority="68" operator="equal">
      <formula>G43</formula>
    </cfRule>
  </conditionalFormatting>
  <conditionalFormatting sqref="K44">
    <cfRule type="cellIs" dxfId="473" priority="65" operator="notEqual">
      <formula>G44</formula>
    </cfRule>
    <cfRule type="cellIs" dxfId="472" priority="66" operator="equal">
      <formula>G44</formula>
    </cfRule>
  </conditionalFormatting>
  <conditionalFormatting sqref="K45">
    <cfRule type="cellIs" dxfId="471" priority="63" operator="notEqual">
      <formula>G45</formula>
    </cfRule>
    <cfRule type="cellIs" dxfId="470" priority="64" operator="equal">
      <formula>G45</formula>
    </cfRule>
  </conditionalFormatting>
  <conditionalFormatting sqref="K46">
    <cfRule type="cellIs" dxfId="469" priority="61" operator="notEqual">
      <formula>G46</formula>
    </cfRule>
    <cfRule type="cellIs" dxfId="468" priority="62" operator="equal">
      <formula>G46</formula>
    </cfRule>
  </conditionalFormatting>
  <conditionalFormatting sqref="K47">
    <cfRule type="cellIs" dxfId="467" priority="59" operator="notEqual">
      <formula>G47</formula>
    </cfRule>
    <cfRule type="cellIs" dxfId="466" priority="60" operator="equal">
      <formula>G47</formula>
    </cfRule>
  </conditionalFormatting>
  <conditionalFormatting sqref="K48">
    <cfRule type="cellIs" dxfId="465" priority="57" operator="notEqual">
      <formula>G48</formula>
    </cfRule>
    <cfRule type="cellIs" dxfId="464" priority="58" operator="equal">
      <formula>G48</formula>
    </cfRule>
  </conditionalFormatting>
  <conditionalFormatting sqref="K49">
    <cfRule type="cellIs" dxfId="463" priority="55" operator="notEqual">
      <formula>G49</formula>
    </cfRule>
    <cfRule type="cellIs" dxfId="462" priority="56" operator="equal">
      <formula>G49</formula>
    </cfRule>
  </conditionalFormatting>
  <conditionalFormatting sqref="K50">
    <cfRule type="cellIs" dxfId="461" priority="53" operator="notEqual">
      <formula>G50</formula>
    </cfRule>
    <cfRule type="cellIs" dxfId="460" priority="54" operator="equal">
      <formula>G50</formula>
    </cfRule>
  </conditionalFormatting>
  <conditionalFormatting sqref="K51">
    <cfRule type="cellIs" dxfId="459" priority="51" operator="notEqual">
      <formula>G51</formula>
    </cfRule>
    <cfRule type="cellIs" dxfId="458" priority="52" operator="equal">
      <formula>G51</formula>
    </cfRule>
  </conditionalFormatting>
  <conditionalFormatting sqref="K52">
    <cfRule type="cellIs" dxfId="457" priority="49" operator="notEqual">
      <formula>G52</formula>
    </cfRule>
    <cfRule type="cellIs" dxfId="456" priority="50" operator="equal">
      <formula>G52</formula>
    </cfRule>
  </conditionalFormatting>
  <conditionalFormatting sqref="K53">
    <cfRule type="cellIs" dxfId="455" priority="47" operator="notEqual">
      <formula>G53</formula>
    </cfRule>
    <cfRule type="cellIs" dxfId="454" priority="48" operator="equal">
      <formula>G53</formula>
    </cfRule>
  </conditionalFormatting>
  <conditionalFormatting sqref="K54">
    <cfRule type="cellIs" dxfId="453" priority="45" operator="notEqual">
      <formula>G54</formula>
    </cfRule>
    <cfRule type="cellIs" dxfId="452" priority="46" operator="equal">
      <formula>G54</formula>
    </cfRule>
  </conditionalFormatting>
  <conditionalFormatting sqref="K55">
    <cfRule type="cellIs" dxfId="451" priority="43" operator="notEqual">
      <formula>G55</formula>
    </cfRule>
    <cfRule type="cellIs" dxfId="450" priority="44" operator="equal">
      <formula>G55</formula>
    </cfRule>
  </conditionalFormatting>
  <conditionalFormatting sqref="K56">
    <cfRule type="cellIs" dxfId="449" priority="41" operator="notEqual">
      <formula>G56</formula>
    </cfRule>
    <cfRule type="cellIs" dxfId="448" priority="42" operator="equal">
      <formula>G56</formula>
    </cfRule>
  </conditionalFormatting>
  <conditionalFormatting sqref="K57">
    <cfRule type="cellIs" dxfId="447" priority="39" operator="notEqual">
      <formula>G57</formula>
    </cfRule>
    <cfRule type="cellIs" dxfId="446" priority="40" operator="equal">
      <formula>G57</formula>
    </cfRule>
  </conditionalFormatting>
  <conditionalFormatting sqref="K58">
    <cfRule type="cellIs" dxfId="445" priority="37" operator="notEqual">
      <formula>G58</formula>
    </cfRule>
    <cfRule type="cellIs" dxfId="444" priority="38" operator="equal">
      <formula>G58</formula>
    </cfRule>
  </conditionalFormatting>
  <conditionalFormatting sqref="K59">
    <cfRule type="cellIs" dxfId="443" priority="35" operator="notEqual">
      <formula>G59</formula>
    </cfRule>
    <cfRule type="cellIs" dxfId="442" priority="36" operator="equal">
      <formula>G59</formula>
    </cfRule>
  </conditionalFormatting>
  <conditionalFormatting sqref="K60">
    <cfRule type="cellIs" dxfId="441" priority="33" operator="notEqual">
      <formula>G60</formula>
    </cfRule>
    <cfRule type="cellIs" dxfId="440" priority="34" operator="equal">
      <formula>G60</formula>
    </cfRule>
  </conditionalFormatting>
  <conditionalFormatting sqref="K61">
    <cfRule type="cellIs" dxfId="439" priority="31" operator="notEqual">
      <formula>G61</formula>
    </cfRule>
    <cfRule type="cellIs" dxfId="438" priority="32" operator="equal">
      <formula>G61</formula>
    </cfRule>
  </conditionalFormatting>
  <conditionalFormatting sqref="K62">
    <cfRule type="cellIs" dxfId="437" priority="29" operator="notEqual">
      <formula>G62</formula>
    </cfRule>
    <cfRule type="cellIs" dxfId="436" priority="30" operator="equal">
      <formula>G62</formula>
    </cfRule>
  </conditionalFormatting>
  <conditionalFormatting sqref="K63">
    <cfRule type="cellIs" dxfId="435" priority="27" operator="notEqual">
      <formula>G63</formula>
    </cfRule>
    <cfRule type="cellIs" dxfId="434" priority="28" operator="equal">
      <formula>G63</formula>
    </cfRule>
  </conditionalFormatting>
  <conditionalFormatting sqref="K67">
    <cfRule type="cellIs" dxfId="433" priority="25" operator="notEqual">
      <formula>G67</formula>
    </cfRule>
    <cfRule type="cellIs" dxfId="432" priority="26" operator="equal">
      <formula>G67</formula>
    </cfRule>
  </conditionalFormatting>
  <conditionalFormatting sqref="K68">
    <cfRule type="cellIs" dxfId="431" priority="23" operator="notEqual">
      <formula>G68</formula>
    </cfRule>
    <cfRule type="cellIs" dxfId="430" priority="24" operator="equal">
      <formula>G68</formula>
    </cfRule>
  </conditionalFormatting>
  <conditionalFormatting sqref="K69">
    <cfRule type="cellIs" dxfId="429" priority="21" operator="notEqual">
      <formula>G69</formula>
    </cfRule>
    <cfRule type="cellIs" dxfId="428" priority="22" operator="equal">
      <formula>G69</formula>
    </cfRule>
  </conditionalFormatting>
  <conditionalFormatting sqref="K71">
    <cfRule type="cellIs" dxfId="427" priority="19" operator="notEqual">
      <formula>G71</formula>
    </cfRule>
    <cfRule type="cellIs" dxfId="426" priority="20" operator="equal">
      <formula>G71</formula>
    </cfRule>
  </conditionalFormatting>
  <conditionalFormatting sqref="K72">
    <cfRule type="cellIs" dxfId="425" priority="17" operator="notEqual">
      <formula>G72</formula>
    </cfRule>
    <cfRule type="cellIs" dxfId="424" priority="18" operator="equal">
      <formula>G72</formula>
    </cfRule>
  </conditionalFormatting>
  <conditionalFormatting sqref="K73">
    <cfRule type="cellIs" dxfId="423" priority="15" operator="notEqual">
      <formula>G73</formula>
    </cfRule>
    <cfRule type="cellIs" dxfId="422" priority="16" operator="equal">
      <formula>G73</formula>
    </cfRule>
  </conditionalFormatting>
  <conditionalFormatting sqref="K76">
    <cfRule type="cellIs" dxfId="421" priority="13" operator="notEqual">
      <formula>G76</formula>
    </cfRule>
    <cfRule type="cellIs" dxfId="420" priority="14" operator="equal">
      <formula>G76</formula>
    </cfRule>
  </conditionalFormatting>
  <conditionalFormatting sqref="K9">
    <cfRule type="cellIs" dxfId="419" priority="131" operator="notEqual">
      <formula>G9</formula>
    </cfRule>
    <cfRule type="cellIs" dxfId="418" priority="132" operator="equal">
      <formula>G9</formula>
    </cfRule>
  </conditionalFormatting>
  <conditionalFormatting sqref="K10">
    <cfRule type="cellIs" dxfId="417" priority="129" operator="notEqual">
      <formula>G10</formula>
    </cfRule>
    <cfRule type="cellIs" dxfId="416" priority="130" operator="equal">
      <formula>G10</formula>
    </cfRule>
  </conditionalFormatting>
  <conditionalFormatting sqref="K11">
    <cfRule type="cellIs" dxfId="415" priority="127" operator="notEqual">
      <formula>G11</formula>
    </cfRule>
    <cfRule type="cellIs" dxfId="414" priority="128" operator="equal">
      <formula>G11</formula>
    </cfRule>
  </conditionalFormatting>
  <conditionalFormatting sqref="K12">
    <cfRule type="cellIs" dxfId="413" priority="125" operator="notEqual">
      <formula>G12</formula>
    </cfRule>
    <cfRule type="cellIs" dxfId="412" priority="126" operator="equal">
      <formula>G12</formula>
    </cfRule>
  </conditionalFormatting>
  <conditionalFormatting sqref="K13">
    <cfRule type="cellIs" dxfId="411" priority="123" operator="notEqual">
      <formula>G13</formula>
    </cfRule>
    <cfRule type="cellIs" dxfId="410" priority="124" operator="equal">
      <formula>G13</formula>
    </cfRule>
  </conditionalFormatting>
  <conditionalFormatting sqref="K14">
    <cfRule type="cellIs" dxfId="409" priority="121" operator="notEqual">
      <formula>G14</formula>
    </cfRule>
    <cfRule type="cellIs" dxfId="408" priority="122" operator="equal">
      <formula>G14</formula>
    </cfRule>
  </conditionalFormatting>
  <conditionalFormatting sqref="G76">
    <cfRule type="cellIs" dxfId="407" priority="11" operator="notEqual">
      <formula>$G$77</formula>
    </cfRule>
    <cfRule type="cellIs" dxfId="40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DBCAAA5-FA8B-4741-8B07-9404B605EE5F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530226-4C97-4D24-A187-A6C5274BBE11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6587B07-1E16-44A7-A3EF-EBC7871F5813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3CE20B7-BC89-4F25-940E-0ADE02296509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1DCBE6C-218E-417A-80C6-DA6ADDE189A8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8B5E4EF-9AB6-4C50-BC8E-D05B4A0AC623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19A680F8-5A0D-4B95-A1BD-18728F4491E2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406A62D-0B3B-423D-B37B-5748A8267494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C561245-9FF1-446A-A54C-8F85EA6E7755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A684171-3EB1-4033-A7AE-EC72692EC3B0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Normal="100" workbookViewId="0"/>
  </sheetViews>
  <sheetFormatPr defaultRowHeight="15" x14ac:dyDescent="0.2"/>
  <cols>
    <col min="1" max="1" width="9.140625" style="32"/>
    <col min="2" max="2" width="45.140625" style="32" customWidth="1"/>
    <col min="3" max="3" width="26.140625" style="32" customWidth="1"/>
    <col min="4" max="4" width="3.85546875" style="32" bestFit="1" customWidth="1"/>
    <col min="5" max="5" width="41.140625" style="32" bestFit="1" customWidth="1"/>
    <col min="6" max="6" width="23.5703125" style="32" customWidth="1"/>
    <col min="7" max="7" width="17.140625" style="32" customWidth="1"/>
    <col min="8" max="8" width="3.85546875" style="32" bestFit="1" customWidth="1"/>
    <col min="9" max="9" width="41.140625" style="32" bestFit="1" customWidth="1"/>
    <col min="10" max="10" width="16.85546875" style="32" bestFit="1" customWidth="1"/>
    <col min="11" max="11" width="9.140625" style="32"/>
    <col min="12" max="12" width="41.140625" style="32" bestFit="1" customWidth="1"/>
    <col min="13" max="13" width="22.140625" style="32" customWidth="1"/>
    <col min="14" max="16384" width="9.140625" style="32"/>
  </cols>
  <sheetData>
    <row r="1" spans="1:11" ht="15.75" x14ac:dyDescent="0.25">
      <c r="B1" s="153" t="s">
        <v>174</v>
      </c>
      <c r="C1" s="150"/>
      <c r="D1" s="150"/>
      <c r="E1" s="150"/>
      <c r="F1" s="150"/>
    </row>
    <row r="2" spans="1:11" ht="15.75" x14ac:dyDescent="0.25">
      <c r="B2" s="154" t="s">
        <v>291</v>
      </c>
      <c r="C2" s="150"/>
      <c r="D2" s="150"/>
      <c r="E2" s="150"/>
      <c r="F2" s="150"/>
    </row>
    <row r="3" spans="1:11" ht="15.75" x14ac:dyDescent="0.25">
      <c r="B3" s="151" t="s">
        <v>176</v>
      </c>
      <c r="C3" s="150"/>
      <c r="D3" s="150"/>
      <c r="E3" s="150"/>
      <c r="F3" s="150"/>
    </row>
    <row r="4" spans="1:11" x14ac:dyDescent="0.2">
      <c r="B4" s="33"/>
      <c r="C4" s="33"/>
      <c r="D4" s="33"/>
      <c r="E4" s="33"/>
      <c r="F4" s="33"/>
    </row>
    <row r="5" spans="1:11" x14ac:dyDescent="0.2">
      <c r="B5" s="34"/>
      <c r="C5" s="34" t="s">
        <v>192</v>
      </c>
      <c r="D5" s="34"/>
      <c r="E5" s="34"/>
      <c r="F5" s="34"/>
    </row>
    <row r="6" spans="1:11" ht="89.25" x14ac:dyDescent="0.2">
      <c r="B6" s="35" t="s">
        <v>175</v>
      </c>
      <c r="C6" s="64" t="s">
        <v>178</v>
      </c>
      <c r="D6" s="36"/>
      <c r="E6" s="35" t="s">
        <v>175</v>
      </c>
      <c r="F6" s="36" t="s">
        <v>193</v>
      </c>
      <c r="G6" s="64" t="s">
        <v>194</v>
      </c>
      <c r="H6" s="36"/>
      <c r="I6" s="35" t="s">
        <v>175</v>
      </c>
      <c r="J6" s="64" t="s">
        <v>193</v>
      </c>
      <c r="K6" s="102" t="s">
        <v>206</v>
      </c>
    </row>
    <row r="7" spans="1:11" x14ac:dyDescent="0.2">
      <c r="A7" s="32">
        <v>23</v>
      </c>
      <c r="B7" s="37" t="s">
        <v>167</v>
      </c>
      <c r="C7" s="41">
        <f>'Summary Analytics'!D29</f>
        <v>0.19682114975168125</v>
      </c>
      <c r="D7" s="32">
        <v>18</v>
      </c>
      <c r="E7" s="37" t="s">
        <v>156</v>
      </c>
      <c r="F7" s="41">
        <f>'Summary Analytics'!E17</f>
        <v>4.6575210844637956E-2</v>
      </c>
      <c r="G7" s="61">
        <f>'Summary Analytics'!G17</f>
        <v>309.24372037729358</v>
      </c>
      <c r="H7" s="32">
        <v>18</v>
      </c>
      <c r="I7" s="71" t="s">
        <v>152</v>
      </c>
      <c r="J7" s="41">
        <f>'FSC JAX'!J83</f>
        <v>4.4506279983323925E-2</v>
      </c>
      <c r="K7" s="103">
        <f>'Summary Analytics'!J13</f>
        <v>-6.5114750914781958E-3</v>
      </c>
    </row>
    <row r="8" spans="1:11" x14ac:dyDescent="0.2">
      <c r="A8" s="32">
        <v>22</v>
      </c>
      <c r="B8" s="37" t="s">
        <v>196</v>
      </c>
      <c r="C8" s="41">
        <f>'Summary Analytics'!D7</f>
        <v>0.40615028526066288</v>
      </c>
      <c r="D8" s="32">
        <v>11</v>
      </c>
      <c r="E8" s="37" t="s">
        <v>208</v>
      </c>
      <c r="F8" s="41">
        <f>'Summary Analytics'!E25</f>
        <v>5.4680908552837616E-2</v>
      </c>
      <c r="G8" s="61">
        <f>'Summary Analytics'!G25</f>
        <v>346.89161835716925</v>
      </c>
      <c r="H8" s="65">
        <v>11</v>
      </c>
      <c r="I8" s="71" t="s">
        <v>156</v>
      </c>
      <c r="J8" s="41">
        <f>'INDIAN RIVER'!J83</f>
        <v>4.6575210844637956E-2</v>
      </c>
      <c r="K8" s="103">
        <f>'Summary Analytics'!J17</f>
        <v>6.4479295117620475E-3</v>
      </c>
    </row>
    <row r="9" spans="1:11" x14ac:dyDescent="0.2">
      <c r="A9" s="32">
        <v>1</v>
      </c>
      <c r="B9" s="37" t="s">
        <v>170</v>
      </c>
      <c r="C9" s="41">
        <f>'Summary Analytics'!D32</f>
        <v>0.44054802349696992</v>
      </c>
      <c r="D9" s="32">
        <v>19</v>
      </c>
      <c r="E9" s="37" t="s">
        <v>171</v>
      </c>
      <c r="F9" s="41">
        <f>'Summary Analytics'!E33</f>
        <v>5.3661008575098305E-2</v>
      </c>
      <c r="G9" s="61">
        <f>'Summary Analytics'!G33</f>
        <v>350.55674333046949</v>
      </c>
      <c r="H9" s="32">
        <v>7</v>
      </c>
      <c r="I9" s="71" t="s">
        <v>171</v>
      </c>
      <c r="J9" s="41">
        <f>TALLAHASSEE!J83</f>
        <v>5.3661008575098305E-2</v>
      </c>
      <c r="K9" s="103">
        <f>'Summary Analytics'!J33</f>
        <v>-4.3864753046922375E-3</v>
      </c>
    </row>
    <row r="10" spans="1:11" x14ac:dyDescent="0.2">
      <c r="A10" s="32">
        <v>26</v>
      </c>
      <c r="B10" s="37" t="s">
        <v>156</v>
      </c>
      <c r="C10" s="41">
        <f>'Summary Analytics'!D17</f>
        <v>0.45517411939233593</v>
      </c>
      <c r="D10" s="32">
        <v>27</v>
      </c>
      <c r="E10" s="37" t="s">
        <v>163</v>
      </c>
      <c r="F10" s="41">
        <f>'Summary Analytics'!E24</f>
        <v>5.8503708615376571E-2</v>
      </c>
      <c r="G10" s="61">
        <f>'Summary Analytics'!G24</f>
        <v>356.50505854069456</v>
      </c>
      <c r="H10" s="32">
        <v>27</v>
      </c>
      <c r="I10" s="71" t="s">
        <v>208</v>
      </c>
      <c r="J10" s="41">
        <f>PASCO!J83</f>
        <v>5.4680908552837616E-2</v>
      </c>
      <c r="K10" s="103">
        <f>'Summary Analytics'!J25</f>
        <v>-4.6082367248067094E-3</v>
      </c>
    </row>
    <row r="11" spans="1:11" x14ac:dyDescent="0.2">
      <c r="A11" s="32">
        <v>5</v>
      </c>
      <c r="B11" s="37" t="s">
        <v>151</v>
      </c>
      <c r="C11" s="41">
        <f>'Summary Analytics'!D11</f>
        <v>0.46780545333149159</v>
      </c>
      <c r="D11" s="32">
        <v>7</v>
      </c>
      <c r="E11" s="37" t="s">
        <v>152</v>
      </c>
      <c r="F11" s="41">
        <f>'Summary Analytics'!E13</f>
        <v>4.4506279983323925E-2</v>
      </c>
      <c r="G11" s="61">
        <f>'Summary Analytics'!G13</f>
        <v>360.45632574122152</v>
      </c>
      <c r="H11" s="32">
        <v>19</v>
      </c>
      <c r="I11" s="71" t="s">
        <v>150</v>
      </c>
      <c r="J11" s="41">
        <f>CHIPOLA!J83</f>
        <v>5.822627693885396E-2</v>
      </c>
      <c r="K11" s="103">
        <f>'Summary Analytics'!J10</f>
        <v>-4.6188160112475854E-2</v>
      </c>
    </row>
    <row r="12" spans="1:11" x14ac:dyDescent="0.2">
      <c r="A12" s="32">
        <v>28</v>
      </c>
      <c r="B12" s="37" t="s">
        <v>207</v>
      </c>
      <c r="C12" s="41">
        <f>'Summary Analytics'!D12</f>
        <v>0.47102682559431508</v>
      </c>
      <c r="D12" s="32">
        <v>24</v>
      </c>
      <c r="E12" s="37" t="s">
        <v>168</v>
      </c>
      <c r="F12" s="41">
        <f>'Summary Analytics'!E30</f>
        <v>6.1132771400913596E-2</v>
      </c>
      <c r="G12" s="61">
        <f>'Summary Analytics'!G30</f>
        <v>445.42847450899023</v>
      </c>
      <c r="H12" s="32">
        <v>16</v>
      </c>
      <c r="I12" s="71" t="s">
        <v>163</v>
      </c>
      <c r="J12" s="41">
        <f>'PALM BEACH'!J83</f>
        <v>5.8503708615376571E-2</v>
      </c>
      <c r="K12" s="103">
        <f>'Summary Analytics'!J24</f>
        <v>1.8913153151854184E-2</v>
      </c>
    </row>
    <row r="13" spans="1:11" x14ac:dyDescent="0.2">
      <c r="A13" s="32">
        <v>15</v>
      </c>
      <c r="B13" s="37" t="s">
        <v>169</v>
      </c>
      <c r="C13" s="41">
        <f>'Summary Analytics'!D31</f>
        <v>0.4916957520769632</v>
      </c>
      <c r="D13" s="32">
        <v>3</v>
      </c>
      <c r="E13" s="37" t="s">
        <v>149</v>
      </c>
      <c r="F13" s="41">
        <f>'Summary Analytics'!E9</f>
        <v>6.0177942256491174E-2</v>
      </c>
      <c r="G13" s="61">
        <f>'Summary Analytics'!G9</f>
        <v>457.52611957704863</v>
      </c>
      <c r="H13" s="32">
        <v>3</v>
      </c>
      <c r="I13" s="71" t="s">
        <v>149</v>
      </c>
      <c r="J13" s="41">
        <f>CENTRAL!J83</f>
        <v>6.0177942256491174E-2</v>
      </c>
      <c r="K13" s="103">
        <f>'Summary Analytics'!J9</f>
        <v>-1.6000263836580958E-3</v>
      </c>
    </row>
    <row r="14" spans="1:11" x14ac:dyDescent="0.2">
      <c r="A14" s="32">
        <v>10</v>
      </c>
      <c r="B14" s="37" t="s">
        <v>163</v>
      </c>
      <c r="C14" s="41">
        <f>'Summary Analytics'!D24</f>
        <v>0.52031400121145011</v>
      </c>
      <c r="D14" s="32">
        <v>6</v>
      </c>
      <c r="E14" s="37" t="s">
        <v>172</v>
      </c>
      <c r="F14" s="41">
        <f>'Summary Analytics'!E34</f>
        <v>7.5229453698101093E-2</v>
      </c>
      <c r="G14" s="61">
        <f>'Summary Analytics'!G34</f>
        <v>469.18140956612172</v>
      </c>
      <c r="H14" s="32">
        <v>24</v>
      </c>
      <c r="I14" s="71" t="s">
        <v>168</v>
      </c>
      <c r="J14" s="41">
        <f>'SANTA FE'!J83</f>
        <v>6.1132771400913596E-2</v>
      </c>
      <c r="K14" s="103">
        <f>'Summary Analytics'!J30</f>
        <v>-2.7552093059134558E-3</v>
      </c>
    </row>
    <row r="15" spans="1:11" x14ac:dyDescent="0.2">
      <c r="A15" s="32">
        <v>6</v>
      </c>
      <c r="B15" s="37" t="s">
        <v>155</v>
      </c>
      <c r="C15" s="41">
        <f>'Summary Analytics'!D16</f>
        <v>0.52811364250683657</v>
      </c>
      <c r="D15" s="32">
        <v>2</v>
      </c>
      <c r="E15" s="37" t="s">
        <v>155</v>
      </c>
      <c r="F15" s="41">
        <f>'Summary Analytics'!E16</f>
        <v>8.5766584559180917E-2</v>
      </c>
      <c r="G15" s="61">
        <f>'Summary Analytics'!G16</f>
        <v>500.64300923957921</v>
      </c>
      <c r="H15" s="32">
        <v>21</v>
      </c>
      <c r="I15" s="71" t="s">
        <v>161</v>
      </c>
      <c r="J15" s="41">
        <f>'NORTH FLORIDA'!J83</f>
        <v>6.3824209191523235E-2</v>
      </c>
      <c r="K15" s="103">
        <f>'Summary Analytics'!J22</f>
        <v>3.1384441952796924E-3</v>
      </c>
    </row>
    <row r="16" spans="1:11" x14ac:dyDescent="0.2">
      <c r="A16" s="32">
        <v>25</v>
      </c>
      <c r="B16" s="37" t="s">
        <v>157</v>
      </c>
      <c r="C16" s="41">
        <f>'Summary Analytics'!D18</f>
        <v>0.53168261824057439</v>
      </c>
      <c r="D16" s="32">
        <v>10</v>
      </c>
      <c r="E16" s="37" t="s">
        <v>148</v>
      </c>
      <c r="F16" s="41">
        <f>'Summary Analytics'!E8</f>
        <v>7.9907287529062426E-2</v>
      </c>
      <c r="G16" s="61">
        <f>'Summary Analytics'!G8</f>
        <v>500.65121105068306</v>
      </c>
      <c r="H16" s="32">
        <v>28</v>
      </c>
      <c r="I16" s="71" t="s">
        <v>172</v>
      </c>
      <c r="J16" s="41">
        <f>VALENCIA!J83</f>
        <v>7.5229453698101093E-2</v>
      </c>
      <c r="K16" s="103">
        <f>'Summary Analytics'!J34</f>
        <v>-5.7733990250476014E-3</v>
      </c>
    </row>
    <row r="17" spans="1:11" x14ac:dyDescent="0.2">
      <c r="B17" s="37" t="s">
        <v>172</v>
      </c>
      <c r="C17" s="41">
        <f>'Summary Analytics'!D34</f>
        <v>0.54353215279521516</v>
      </c>
      <c r="D17" s="32">
        <v>28</v>
      </c>
      <c r="E17" s="48" t="s">
        <v>177</v>
      </c>
      <c r="F17" s="41">
        <f>'Summary Analytics'!E35</f>
        <v>8.0261128041040283E-2</v>
      </c>
      <c r="G17" s="61">
        <f>'Summary Analytics'!G35</f>
        <v>555.04180736703825</v>
      </c>
      <c r="H17" s="32">
        <v>2</v>
      </c>
      <c r="I17" s="71" t="s">
        <v>148</v>
      </c>
      <c r="J17" s="41">
        <f>BROWARD!J83</f>
        <v>7.9907287529062426E-2</v>
      </c>
      <c r="K17" s="103">
        <f>'Summary Analytics'!J8</f>
        <v>-1.9481344137153439E-3</v>
      </c>
    </row>
    <row r="18" spans="1:11" x14ac:dyDescent="0.2">
      <c r="A18" s="32">
        <v>20</v>
      </c>
      <c r="B18" s="48" t="s">
        <v>177</v>
      </c>
      <c r="C18" s="41">
        <f>'Summary Analytics'!D35</f>
        <v>0.55748878459704576</v>
      </c>
      <c r="E18" s="37" t="s">
        <v>160</v>
      </c>
      <c r="F18" s="41">
        <f>'Summary Analytics'!E21</f>
        <v>8.1019750358254192E-2</v>
      </c>
      <c r="G18" s="61">
        <f>'Summary Analytics'!G21</f>
        <v>559.44183557645533</v>
      </c>
      <c r="I18" s="48" t="s">
        <v>177</v>
      </c>
      <c r="J18" s="41">
        <f>'System Summary'!I83</f>
        <v>8.0261128041040283E-2</v>
      </c>
      <c r="K18" s="103">
        <f>'Summary Analytics'!J35</f>
        <v>-1.8579898801794892E-3</v>
      </c>
    </row>
    <row r="19" spans="1:11" x14ac:dyDescent="0.2">
      <c r="A19" s="32">
        <v>11</v>
      </c>
      <c r="B19" s="37" t="s">
        <v>166</v>
      </c>
      <c r="C19" s="41">
        <f>'Summary Analytics'!D28</f>
        <v>0.56741594470296031</v>
      </c>
      <c r="D19" s="32">
        <v>25</v>
      </c>
      <c r="E19" s="37" t="s">
        <v>207</v>
      </c>
      <c r="F19" s="41">
        <f>'Summary Analytics'!E12</f>
        <v>8.9051027408924815E-2</v>
      </c>
      <c r="G19" s="61">
        <f>'Summary Analytics'!G12</f>
        <v>566.39581121687036</v>
      </c>
      <c r="H19" s="32">
        <v>6</v>
      </c>
      <c r="I19" s="71" t="s">
        <v>165</v>
      </c>
      <c r="J19" s="41">
        <f>POLK!J83</f>
        <v>8.0267149759406908E-2</v>
      </c>
      <c r="K19" s="103">
        <f>'Summary Analytics'!J27</f>
        <v>9.6582068358828932E-4</v>
      </c>
    </row>
    <row r="20" spans="1:11" x14ac:dyDescent="0.2">
      <c r="A20" s="32">
        <v>2</v>
      </c>
      <c r="B20" s="37" t="s">
        <v>148</v>
      </c>
      <c r="C20" s="41">
        <f>'Summary Analytics'!D8</f>
        <v>0.57214188290601209</v>
      </c>
      <c r="D20" s="32">
        <v>21</v>
      </c>
      <c r="E20" s="37" t="s">
        <v>165</v>
      </c>
      <c r="F20" s="41">
        <f>'Summary Analytics'!E27</f>
        <v>8.0267149759406908E-2</v>
      </c>
      <c r="G20" s="61">
        <f>'Summary Analytics'!G27</f>
        <v>629.24212613921941</v>
      </c>
      <c r="H20" s="32">
        <v>9</v>
      </c>
      <c r="I20" s="71" t="s">
        <v>160</v>
      </c>
      <c r="J20" s="41">
        <f>MIAMI!J83</f>
        <v>8.1019750358254192E-2</v>
      </c>
      <c r="K20" s="103">
        <f>'Summary Analytics'!J21</f>
        <v>-1.9371550269225893E-2</v>
      </c>
    </row>
    <row r="21" spans="1:11" x14ac:dyDescent="0.2">
      <c r="A21" s="32">
        <v>9</v>
      </c>
      <c r="B21" s="37" t="s">
        <v>209</v>
      </c>
      <c r="C21" s="41">
        <f>'Summary Analytics'!D19</f>
        <v>0.58547223177689478</v>
      </c>
      <c r="D21" s="32">
        <v>5</v>
      </c>
      <c r="E21" s="37" t="s">
        <v>169</v>
      </c>
      <c r="F21" s="41">
        <f>'Summary Analytics'!E31</f>
        <v>0.10058148851517237</v>
      </c>
      <c r="G21" s="61">
        <f>'Summary Analytics'!G31</f>
        <v>650.8595173470419</v>
      </c>
      <c r="H21" s="32">
        <v>10</v>
      </c>
      <c r="I21" s="71" t="s">
        <v>155</v>
      </c>
      <c r="J21" s="41">
        <f>HILLSBOROUGH!J83</f>
        <v>8.5766584559180917E-2</v>
      </c>
      <c r="K21" s="103">
        <f>'Summary Analytics'!J16</f>
        <v>-3.7347738018324722E-3</v>
      </c>
    </row>
    <row r="22" spans="1:11" x14ac:dyDescent="0.2">
      <c r="A22" s="32">
        <v>4</v>
      </c>
      <c r="B22" s="37" t="s">
        <v>160</v>
      </c>
      <c r="C22" s="41">
        <f>'Summary Analytics'!D21</f>
        <v>0.58641385913270172</v>
      </c>
      <c r="D22" s="32">
        <v>1</v>
      </c>
      <c r="E22" s="37" t="s">
        <v>151</v>
      </c>
      <c r="F22" s="41">
        <f>'Summary Analytics'!E11</f>
        <v>9.2117093381321472E-2</v>
      </c>
      <c r="G22" s="61">
        <f>'Summary Analytics'!G11</f>
        <v>652.36920496145774</v>
      </c>
      <c r="H22" s="32">
        <v>25</v>
      </c>
      <c r="I22" s="71" t="s">
        <v>207</v>
      </c>
      <c r="J22" s="41">
        <f>SOUTHWESTERN!J83</f>
        <v>8.9051027408924815E-2</v>
      </c>
      <c r="K22" s="103">
        <f>'Summary Analytics'!J12</f>
        <v>5.7627804948178485E-3</v>
      </c>
    </row>
    <row r="23" spans="1:11" x14ac:dyDescent="0.2">
      <c r="A23" s="32">
        <v>8</v>
      </c>
      <c r="B23" s="37" t="s">
        <v>165</v>
      </c>
      <c r="C23" s="41">
        <f>'Summary Analytics'!D27</f>
        <v>0.58657883760033491</v>
      </c>
      <c r="D23" s="32">
        <v>15</v>
      </c>
      <c r="E23" s="37" t="s">
        <v>196</v>
      </c>
      <c r="F23" s="41">
        <f>'Summary Analytics'!E7</f>
        <v>9.944339510899812E-2</v>
      </c>
      <c r="G23" s="61">
        <f>'Summary Analytics'!G7</f>
        <v>680.12680800845465</v>
      </c>
      <c r="H23" s="32">
        <v>1</v>
      </c>
      <c r="I23" s="71" t="s">
        <v>154</v>
      </c>
      <c r="J23" s="41">
        <f>'GULF COAST'!J83</f>
        <v>9.0135782651354426E-2</v>
      </c>
      <c r="K23" s="103">
        <f>'Summary Analytics'!J15</f>
        <v>4.8873048084404624E-3</v>
      </c>
    </row>
    <row r="24" spans="1:11" x14ac:dyDescent="0.2">
      <c r="A24" s="32">
        <v>21</v>
      </c>
      <c r="B24" s="37" t="s">
        <v>154</v>
      </c>
      <c r="C24" s="41">
        <f>'Summary Analytics'!D15</f>
        <v>0.58762284212121174</v>
      </c>
      <c r="D24" s="32">
        <v>16</v>
      </c>
      <c r="E24" s="37" t="s">
        <v>161</v>
      </c>
      <c r="F24" s="41">
        <f>'Summary Analytics'!E22</f>
        <v>6.3824209191523235E-2</v>
      </c>
      <c r="G24" s="61">
        <f>'Summary Analytics'!G22</f>
        <v>697.98440453686203</v>
      </c>
      <c r="H24" s="32">
        <v>5</v>
      </c>
      <c r="I24" s="71" t="s">
        <v>151</v>
      </c>
      <c r="J24" s="41">
        <f>DAYTONA!J83</f>
        <v>9.2117093381321472E-2</v>
      </c>
      <c r="K24" s="103">
        <f>'Summary Analytics'!J11</f>
        <v>-1.3048705704106767E-3</v>
      </c>
    </row>
    <row r="25" spans="1:11" x14ac:dyDescent="0.2">
      <c r="A25" s="32">
        <v>13</v>
      </c>
      <c r="B25" s="37" t="s">
        <v>153</v>
      </c>
      <c r="C25" s="41">
        <f>'Summary Analytics'!D14</f>
        <v>0.5915897751256175</v>
      </c>
      <c r="D25" s="32">
        <v>14</v>
      </c>
      <c r="E25" s="37" t="s">
        <v>166</v>
      </c>
      <c r="F25" s="41">
        <f>'Summary Analytics'!E28</f>
        <v>9.9101709592489443E-2</v>
      </c>
      <c r="G25" s="61">
        <f>'Summary Analytics'!G28</f>
        <v>711.69760301584188</v>
      </c>
      <c r="H25" s="32">
        <v>12</v>
      </c>
      <c r="I25" s="71" t="s">
        <v>164</v>
      </c>
      <c r="J25" s="41">
        <f>PENSACOLA!J83</f>
        <v>9.4461356592557458E-2</v>
      </c>
      <c r="K25" s="103">
        <f>'Summary Analytics'!J26</f>
        <v>-5.7577558983813171E-3</v>
      </c>
    </row>
    <row r="26" spans="1:11" x14ac:dyDescent="0.2">
      <c r="A26" s="32">
        <v>12</v>
      </c>
      <c r="B26" s="37" t="s">
        <v>159</v>
      </c>
      <c r="C26" s="41">
        <f>'Summary Analytics'!D20</f>
        <v>0.60385131611591414</v>
      </c>
      <c r="D26" s="32">
        <v>20</v>
      </c>
      <c r="E26" s="37" t="s">
        <v>159</v>
      </c>
      <c r="F26" s="41">
        <f>'Summary Analytics'!E20</f>
        <v>0.10630709738865524</v>
      </c>
      <c r="G26" s="61">
        <f>'Summary Analytics'!G20</f>
        <v>713.46926748256976</v>
      </c>
      <c r="H26" s="32">
        <v>17</v>
      </c>
      <c r="I26" s="71" t="s">
        <v>166</v>
      </c>
      <c r="J26" s="41">
        <f>'ST JOHNS'!J83</f>
        <v>9.9101709592489443E-2</v>
      </c>
      <c r="K26" s="103">
        <f>'Summary Analytics'!J28</f>
        <v>-3.4802229365334961E-2</v>
      </c>
    </row>
    <row r="27" spans="1:11" x14ac:dyDescent="0.2">
      <c r="A27" s="32">
        <v>14</v>
      </c>
      <c r="B27" s="37" t="s">
        <v>162</v>
      </c>
      <c r="C27" s="41">
        <f>'Summary Analytics'!D23</f>
        <v>0.60654830379104052</v>
      </c>
      <c r="D27" s="32">
        <v>13</v>
      </c>
      <c r="E27" s="37" t="s">
        <v>164</v>
      </c>
      <c r="F27" s="41">
        <f>'Summary Analytics'!E26</f>
        <v>9.4461356592557458E-2</v>
      </c>
      <c r="G27" s="61">
        <f>'Summary Analytics'!G26</f>
        <v>718.21314136125648</v>
      </c>
      <c r="H27" s="32">
        <v>20</v>
      </c>
      <c r="I27" s="71" t="s">
        <v>196</v>
      </c>
      <c r="J27" s="41">
        <f>EASTERN!J83</f>
        <v>9.944339510899812E-2</v>
      </c>
      <c r="K27" s="103">
        <f>'Summary Analytics'!J7</f>
        <v>6.21845700040069E-3</v>
      </c>
    </row>
    <row r="28" spans="1:11" x14ac:dyDescent="0.2">
      <c r="A28" s="32">
        <v>17</v>
      </c>
      <c r="B28" s="37" t="s">
        <v>164</v>
      </c>
      <c r="C28" s="41">
        <f>'Summary Analytics'!D26</f>
        <v>0.60805769539053933</v>
      </c>
      <c r="D28" s="32">
        <v>9</v>
      </c>
      <c r="E28" s="37" t="s">
        <v>209</v>
      </c>
      <c r="F28" s="41">
        <f>'Summary Analytics'!E19</f>
        <v>9.9932915184730201E-2</v>
      </c>
      <c r="G28" s="61">
        <f>'Summary Analytics'!G19</f>
        <v>725.32754853995505</v>
      </c>
      <c r="H28" s="32">
        <v>15</v>
      </c>
      <c r="I28" s="71" t="s">
        <v>209</v>
      </c>
      <c r="J28" s="41">
        <f>'LAKE SUMTER'!J83</f>
        <v>9.9932915184730201E-2</v>
      </c>
      <c r="K28" s="103">
        <f>'Summary Analytics'!J19</f>
        <v>-1.6532590874141218E-3</v>
      </c>
    </row>
    <row r="29" spans="1:11" x14ac:dyDescent="0.2">
      <c r="A29" s="32">
        <v>19</v>
      </c>
      <c r="B29" s="37" t="s">
        <v>150</v>
      </c>
      <c r="C29" s="41">
        <f>'Summary Analytics'!D10</f>
        <v>0.61343907904906536</v>
      </c>
      <c r="D29" s="32">
        <v>23</v>
      </c>
      <c r="E29" s="37" t="s">
        <v>162</v>
      </c>
      <c r="F29" s="41">
        <f>'Summary Analytics'!E23</f>
        <v>0.10311630651443425</v>
      </c>
      <c r="G29" s="61">
        <f>'Summary Analytics'!G23</f>
        <v>891.75400464921915</v>
      </c>
      <c r="H29" s="32">
        <v>13</v>
      </c>
      <c r="I29" s="71" t="s">
        <v>169</v>
      </c>
      <c r="J29" s="41">
        <f>SEMINOLE!J83</f>
        <v>0.10058148851517237</v>
      </c>
      <c r="K29" s="103">
        <f>'Summary Analytics'!J31</f>
        <v>8.8578447016042089E-3</v>
      </c>
    </row>
    <row r="30" spans="1:11" x14ac:dyDescent="0.2">
      <c r="A30" s="32">
        <v>3</v>
      </c>
      <c r="B30" s="37" t="s">
        <v>208</v>
      </c>
      <c r="C30" s="41">
        <f>'Summary Analytics'!D25</f>
        <v>0.67006313400913509</v>
      </c>
      <c r="D30" s="32">
        <v>12</v>
      </c>
      <c r="E30" s="37" t="s">
        <v>157</v>
      </c>
      <c r="F30" s="41">
        <f>'Summary Analytics'!E18</f>
        <v>0.10660585799731663</v>
      </c>
      <c r="G30" s="61">
        <f>'Summary Analytics'!G18</f>
        <v>910.19368865697618</v>
      </c>
      <c r="H30" s="32">
        <v>4</v>
      </c>
      <c r="I30" s="71" t="s">
        <v>162</v>
      </c>
      <c r="J30" s="41">
        <f>'NORTHWEST FLORIDA'!J83</f>
        <v>0.10311630651443425</v>
      </c>
      <c r="K30" s="103">
        <f>'Summary Analytics'!J23</f>
        <v>5.9066765137391064E-3</v>
      </c>
    </row>
    <row r="31" spans="1:11" x14ac:dyDescent="0.2">
      <c r="A31" s="32">
        <v>18</v>
      </c>
      <c r="B31" s="37" t="s">
        <v>168</v>
      </c>
      <c r="C31" s="41">
        <f>'Summary Analytics'!D30</f>
        <v>0.67921381632236122</v>
      </c>
      <c r="D31" s="32">
        <v>17</v>
      </c>
      <c r="E31" s="37" t="s">
        <v>154</v>
      </c>
      <c r="F31" s="41">
        <f>'Summary Analytics'!E15</f>
        <v>9.0135782651354426E-2</v>
      </c>
      <c r="G31" s="61">
        <f>'Summary Analytics'!G15</f>
        <v>931.65414928282109</v>
      </c>
      <c r="H31" s="32">
        <v>23</v>
      </c>
      <c r="I31" s="71" t="s">
        <v>153</v>
      </c>
      <c r="J31" s="41">
        <f>'FL KEYS'!J83</f>
        <v>0.10628488010761915</v>
      </c>
      <c r="K31" s="103">
        <f>'Summary Analytics'!J14</f>
        <v>-3.0974131316839904E-3</v>
      </c>
    </row>
    <row r="32" spans="1:11" x14ac:dyDescent="0.2">
      <c r="A32" s="32">
        <v>24</v>
      </c>
      <c r="B32" s="37" t="s">
        <v>149</v>
      </c>
      <c r="C32" s="41">
        <f>'Summary Analytics'!D9</f>
        <v>0.68444564763363269</v>
      </c>
      <c r="D32" s="32">
        <v>22</v>
      </c>
      <c r="E32" s="37" t="s">
        <v>167</v>
      </c>
      <c r="F32" s="41">
        <f>'Summary Analytics'!E29</f>
        <v>0.12639766846573369</v>
      </c>
      <c r="G32" s="61">
        <f>'Summary Analytics'!G29</f>
        <v>933.80219879469496</v>
      </c>
      <c r="H32" s="32">
        <v>14</v>
      </c>
      <c r="I32" s="71" t="s">
        <v>159</v>
      </c>
      <c r="J32" s="41">
        <f>'SCF MANATEE'!J83</f>
        <v>0.10630709738865524</v>
      </c>
      <c r="K32" s="103">
        <f>'Summary Analytics'!J20</f>
        <v>-2.3235253596058658E-3</v>
      </c>
    </row>
    <row r="33" spans="1:11" x14ac:dyDescent="0.2">
      <c r="A33" s="32">
        <v>7</v>
      </c>
      <c r="B33" s="37" t="s">
        <v>161</v>
      </c>
      <c r="C33" s="41">
        <f>'Summary Analytics'!D22</f>
        <v>0.71483421987044604</v>
      </c>
      <c r="D33" s="32">
        <v>26</v>
      </c>
      <c r="E33" s="37" t="s">
        <v>150</v>
      </c>
      <c r="F33" s="41">
        <f>'Summary Analytics'!E10</f>
        <v>5.822627693885396E-2</v>
      </c>
      <c r="G33" s="61">
        <f>'Summary Analytics'!G10</f>
        <v>1012.4338803743389</v>
      </c>
      <c r="H33" s="32">
        <v>8</v>
      </c>
      <c r="I33" s="71" t="s">
        <v>157</v>
      </c>
      <c r="J33" s="41">
        <f>GATEWAY!J83</f>
        <v>0.10660585799731663</v>
      </c>
      <c r="K33" s="103">
        <f>'Summary Analytics'!J18</f>
        <v>1.1750146744599621E-2</v>
      </c>
    </row>
    <row r="34" spans="1:11" x14ac:dyDescent="0.2">
      <c r="A34" s="32">
        <v>27</v>
      </c>
      <c r="B34" s="37" t="s">
        <v>152</v>
      </c>
      <c r="C34" s="41">
        <f>'Summary Analytics'!D13</f>
        <v>0.7435881089314218</v>
      </c>
      <c r="D34" s="32">
        <v>4</v>
      </c>
      <c r="E34" s="37" t="s">
        <v>170</v>
      </c>
      <c r="F34" s="41">
        <f>'Summary Analytics'!E32</f>
        <v>0.10670874586536527</v>
      </c>
      <c r="G34" s="61">
        <f>'Summary Analytics'!G32</f>
        <v>1081.9468097667943</v>
      </c>
      <c r="H34" s="32">
        <v>26</v>
      </c>
      <c r="I34" s="71" t="s">
        <v>170</v>
      </c>
      <c r="J34" s="41">
        <f>'SOUTH FLORIDA'!J83</f>
        <v>0.10670874586536527</v>
      </c>
      <c r="K34" s="103">
        <f>'Summary Analytics'!J32</f>
        <v>-5.1079739422441733E-3</v>
      </c>
    </row>
    <row r="35" spans="1:11" x14ac:dyDescent="0.2">
      <c r="A35" s="32">
        <v>16</v>
      </c>
      <c r="B35" s="37" t="s">
        <v>171</v>
      </c>
      <c r="C35" s="41">
        <f>'Summary Analytics'!D33</f>
        <v>0.75497495739256681</v>
      </c>
      <c r="D35" s="32">
        <v>8</v>
      </c>
      <c r="E35" s="37" t="s">
        <v>153</v>
      </c>
      <c r="F35" s="41">
        <f>'Summary Analytics'!E14</f>
        <v>0.10628488010761915</v>
      </c>
      <c r="G35" s="61">
        <f>'Summary Analytics'!G14</f>
        <v>1607.1701030927834</v>
      </c>
      <c r="H35" s="32">
        <v>22</v>
      </c>
      <c r="I35" s="71" t="s">
        <v>167</v>
      </c>
      <c r="J35" s="41">
        <f>'ST PETE'!J83</f>
        <v>0.12639766846573369</v>
      </c>
      <c r="K35" s="103">
        <f>'Summary Analytics'!J29</f>
        <v>2.0420765287289908E-2</v>
      </c>
    </row>
    <row r="36" spans="1:11" x14ac:dyDescent="0.2">
      <c r="B36" s="39"/>
      <c r="C36" s="39"/>
      <c r="D36" s="39"/>
      <c r="E36" s="39"/>
      <c r="F36" s="39"/>
    </row>
    <row r="45" spans="1:11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sortState ref="I7:K35">
    <sortCondition ref="J7:J35"/>
  </sortState>
  <conditionalFormatting sqref="C7:C35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5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7:G35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J7:J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7:K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5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9.5" customHeight="1" x14ac:dyDescent="0.25">
      <c r="A4" s="79" t="s">
        <v>170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1209563.02</v>
      </c>
      <c r="H8" s="10"/>
      <c r="I8" s="90">
        <v>1001323.1799999999</v>
      </c>
      <c r="J8" s="90">
        <v>208239.84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16329.58</v>
      </c>
      <c r="H10" s="17" t="s">
        <v>15</v>
      </c>
      <c r="I10" s="91">
        <v>16329.58</v>
      </c>
      <c r="J10" s="91"/>
      <c r="K10" s="90">
        <v>16329.58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410983.65</v>
      </c>
      <c r="H11" s="17" t="s">
        <v>15</v>
      </c>
      <c r="I11" s="91">
        <v>410983.65</v>
      </c>
      <c r="J11" s="91"/>
      <c r="K11" s="90">
        <v>410983.65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555947.44999999995</v>
      </c>
      <c r="H13" s="17" t="s">
        <v>15</v>
      </c>
      <c r="I13" s="91">
        <v>555947.44999999995</v>
      </c>
      <c r="J13" s="91"/>
      <c r="K13" s="90">
        <v>555947.44999999995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208239.84</v>
      </c>
      <c r="H18" s="17" t="s">
        <v>24</v>
      </c>
      <c r="I18" s="91"/>
      <c r="J18" s="91">
        <v>208239.84</v>
      </c>
      <c r="K18" s="90">
        <v>208239.84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17562.5</v>
      </c>
      <c r="H20" s="17" t="s">
        <v>15</v>
      </c>
      <c r="I20" s="91">
        <v>17562.5</v>
      </c>
      <c r="J20" s="91"/>
      <c r="K20" s="90">
        <v>17562.5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500</v>
      </c>
      <c r="H23" s="17" t="s">
        <v>15</v>
      </c>
      <c r="I23" s="91">
        <v>500</v>
      </c>
      <c r="J23" s="91"/>
      <c r="K23" s="90">
        <v>500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733057.12</v>
      </c>
      <c r="H25" s="10"/>
      <c r="I25" s="90">
        <v>496462.16</v>
      </c>
      <c r="J25" s="90">
        <v>236594.96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496462.16</v>
      </c>
      <c r="H27" s="17" t="s">
        <v>15</v>
      </c>
      <c r="I27" s="91">
        <v>496462.16</v>
      </c>
      <c r="J27" s="91"/>
      <c r="K27" s="90">
        <v>496462.16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236594.96</v>
      </c>
      <c r="H33" s="17" t="s">
        <v>24</v>
      </c>
      <c r="I33" s="91"/>
      <c r="J33" s="91">
        <v>236594.96</v>
      </c>
      <c r="K33" s="90">
        <v>236594.96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2016890.44</v>
      </c>
      <c r="H42" s="10"/>
      <c r="I42" s="90">
        <v>690566.84000000008</v>
      </c>
      <c r="J42" s="90">
        <v>1326323.5999999999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625949.15</v>
      </c>
      <c r="H43" s="17" t="s">
        <v>24</v>
      </c>
      <c r="I43" s="91"/>
      <c r="J43" s="91">
        <v>625949.15</v>
      </c>
      <c r="K43" s="90">
        <v>625949.15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199431.69</v>
      </c>
      <c r="H44" s="17" t="s">
        <v>24</v>
      </c>
      <c r="I44" s="91"/>
      <c r="J44" s="91">
        <v>199431.69</v>
      </c>
      <c r="K44" s="90">
        <v>199431.69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1073.46</v>
      </c>
      <c r="H45" s="17" t="s">
        <v>24</v>
      </c>
      <c r="I45" s="91"/>
      <c r="J45" s="91">
        <v>1073.46</v>
      </c>
      <c r="K45" s="90">
        <v>1073.46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274362.84999999998</v>
      </c>
      <c r="H46" s="17" t="s">
        <v>24</v>
      </c>
      <c r="I46" s="91"/>
      <c r="J46" s="91">
        <v>274362.84999999998</v>
      </c>
      <c r="K46" s="90">
        <v>274362.84999999998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348177.89</v>
      </c>
      <c r="H47" s="17" t="s">
        <v>15</v>
      </c>
      <c r="I47" s="91">
        <v>348177.89</v>
      </c>
      <c r="J47" s="91"/>
      <c r="K47" s="90">
        <v>348177.89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110273.26</v>
      </c>
      <c r="H49" s="17" t="s">
        <v>15</v>
      </c>
      <c r="I49" s="91">
        <v>110273.26</v>
      </c>
      <c r="J49" s="91"/>
      <c r="K49" s="90">
        <v>110273.26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39842.97</v>
      </c>
      <c r="H54" s="17" t="s">
        <v>24</v>
      </c>
      <c r="I54" s="91"/>
      <c r="J54" s="91">
        <v>39842.97</v>
      </c>
      <c r="K54" s="90">
        <v>39842.97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161058.76</v>
      </c>
      <c r="H55" s="17" t="s">
        <v>24</v>
      </c>
      <c r="I55" s="91"/>
      <c r="J55" s="91">
        <v>161058.76</v>
      </c>
      <c r="K55" s="90">
        <v>161058.76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224155.03</v>
      </c>
      <c r="H59" s="17" t="s">
        <v>15</v>
      </c>
      <c r="I59" s="91">
        <v>224155.03</v>
      </c>
      <c r="J59" s="91"/>
      <c r="K59" s="90">
        <v>224155.03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7960.66</v>
      </c>
      <c r="H60" s="17" t="s">
        <v>15</v>
      </c>
      <c r="I60" s="91">
        <v>7960.66</v>
      </c>
      <c r="J60" s="91"/>
      <c r="K60" s="90">
        <v>7960.66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24604.720000000001</v>
      </c>
      <c r="H63" s="17" t="s">
        <v>24</v>
      </c>
      <c r="I63" s="91"/>
      <c r="J63" s="91">
        <v>24604.720000000001</v>
      </c>
      <c r="K63" s="90">
        <v>24604.720000000001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626442.41999999993</v>
      </c>
      <c r="H70" s="10"/>
      <c r="I70" s="90">
        <v>377268.29</v>
      </c>
      <c r="J70" s="90">
        <v>249174.13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377268.29</v>
      </c>
      <c r="H72" s="17" t="s">
        <v>15</v>
      </c>
      <c r="I72" s="91">
        <v>377268.29</v>
      </c>
      <c r="J72" s="91"/>
      <c r="K72" s="90">
        <v>377268.29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249174.13</v>
      </c>
      <c r="H73" s="17" t="s">
        <v>24</v>
      </c>
      <c r="I73" s="91"/>
      <c r="J73" s="91">
        <v>249174.13</v>
      </c>
      <c r="K73" s="90">
        <v>249174.13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4585953</v>
      </c>
      <c r="H76" s="26"/>
      <c r="I76" s="94">
        <v>2565620.4699999997</v>
      </c>
      <c r="J76" s="94">
        <v>2020332.5299999998</v>
      </c>
      <c r="K76" s="90">
        <v>4585953</v>
      </c>
      <c r="L76" s="27"/>
    </row>
    <row r="77" spans="1:12" ht="15.75" x14ac:dyDescent="0.25">
      <c r="F77" s="83" t="s">
        <v>200</v>
      </c>
      <c r="G77" s="95">
        <v>4585953</v>
      </c>
      <c r="H77" s="14"/>
      <c r="I77" s="85">
        <v>0.55945197650302991</v>
      </c>
      <c r="J77" s="85">
        <v>0.44054802349696992</v>
      </c>
      <c r="K77" s="29"/>
      <c r="L77" s="30"/>
    </row>
    <row r="79" spans="1:12" ht="15.75" x14ac:dyDescent="0.25">
      <c r="F79" s="86" t="s">
        <v>201</v>
      </c>
    </row>
    <row r="80" spans="1:12" ht="15" hidden="1" customHeight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24043207.041689444</v>
      </c>
      <c r="J83" s="87">
        <v>0.10670874586536527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95" priority="119" operator="notEqual">
      <formula>G15</formula>
    </cfRule>
    <cfRule type="cellIs" dxfId="394" priority="120" operator="equal">
      <formula>G15</formula>
    </cfRule>
  </conditionalFormatting>
  <conditionalFormatting sqref="K16">
    <cfRule type="cellIs" dxfId="393" priority="117" operator="notEqual">
      <formula>G16</formula>
    </cfRule>
    <cfRule type="cellIs" dxfId="392" priority="118" operator="equal">
      <formula>G16</formula>
    </cfRule>
  </conditionalFormatting>
  <conditionalFormatting sqref="K17">
    <cfRule type="cellIs" dxfId="391" priority="115" operator="notEqual">
      <formula>G17</formula>
    </cfRule>
    <cfRule type="cellIs" dxfId="390" priority="116" operator="equal">
      <formula>G17</formula>
    </cfRule>
  </conditionalFormatting>
  <conditionalFormatting sqref="K18">
    <cfRule type="cellIs" dxfId="389" priority="113" operator="notEqual">
      <formula>G18</formula>
    </cfRule>
    <cfRule type="cellIs" dxfId="388" priority="114" operator="equal">
      <formula>G18</formula>
    </cfRule>
  </conditionalFormatting>
  <conditionalFormatting sqref="K19">
    <cfRule type="cellIs" dxfId="387" priority="111" operator="notEqual">
      <formula>G19</formula>
    </cfRule>
    <cfRule type="cellIs" dxfId="386" priority="112" operator="equal">
      <formula>G19</formula>
    </cfRule>
  </conditionalFormatting>
  <conditionalFormatting sqref="K20">
    <cfRule type="cellIs" dxfId="385" priority="109" operator="notEqual">
      <formula>G20</formula>
    </cfRule>
    <cfRule type="cellIs" dxfId="384" priority="110" operator="equal">
      <formula>G20</formula>
    </cfRule>
  </conditionalFormatting>
  <conditionalFormatting sqref="K21">
    <cfRule type="cellIs" dxfId="383" priority="107" operator="notEqual">
      <formula>G21</formula>
    </cfRule>
    <cfRule type="cellIs" dxfId="382" priority="108" operator="equal">
      <formula>G21</formula>
    </cfRule>
  </conditionalFormatting>
  <conditionalFormatting sqref="K22">
    <cfRule type="cellIs" dxfId="381" priority="105" operator="notEqual">
      <formula>G22</formula>
    </cfRule>
    <cfRule type="cellIs" dxfId="380" priority="106" operator="equal">
      <formula>G22</formula>
    </cfRule>
  </conditionalFormatting>
  <conditionalFormatting sqref="K23">
    <cfRule type="cellIs" dxfId="379" priority="103" operator="notEqual">
      <formula>G23</formula>
    </cfRule>
    <cfRule type="cellIs" dxfId="378" priority="104" operator="equal">
      <formula>G23</formula>
    </cfRule>
  </conditionalFormatting>
  <conditionalFormatting sqref="K24">
    <cfRule type="cellIs" dxfId="377" priority="101" operator="notEqual">
      <formula>G24</formula>
    </cfRule>
    <cfRule type="cellIs" dxfId="376" priority="102" operator="equal">
      <formula>G24</formula>
    </cfRule>
  </conditionalFormatting>
  <conditionalFormatting sqref="K26">
    <cfRule type="cellIs" dxfId="375" priority="99" operator="notEqual">
      <formula>G26</formula>
    </cfRule>
    <cfRule type="cellIs" dxfId="374" priority="100" operator="equal">
      <formula>G26</formula>
    </cfRule>
  </conditionalFormatting>
  <conditionalFormatting sqref="K27">
    <cfRule type="cellIs" dxfId="373" priority="97" operator="notEqual">
      <formula>G27</formula>
    </cfRule>
    <cfRule type="cellIs" dxfId="372" priority="98" operator="equal">
      <formula>G27</formula>
    </cfRule>
  </conditionalFormatting>
  <conditionalFormatting sqref="K28">
    <cfRule type="cellIs" dxfId="371" priority="95" operator="notEqual">
      <formula>G28</formula>
    </cfRule>
    <cfRule type="cellIs" dxfId="370" priority="96" operator="equal">
      <formula>G28</formula>
    </cfRule>
  </conditionalFormatting>
  <conditionalFormatting sqref="K29">
    <cfRule type="cellIs" dxfId="369" priority="93" operator="notEqual">
      <formula>G29</formula>
    </cfRule>
    <cfRule type="cellIs" dxfId="368" priority="94" operator="equal">
      <formula>G29</formula>
    </cfRule>
  </conditionalFormatting>
  <conditionalFormatting sqref="K30">
    <cfRule type="cellIs" dxfId="367" priority="91" operator="notEqual">
      <formula>G30</formula>
    </cfRule>
    <cfRule type="cellIs" dxfId="366" priority="92" operator="equal">
      <formula>G30</formula>
    </cfRule>
  </conditionalFormatting>
  <conditionalFormatting sqref="K31">
    <cfRule type="cellIs" dxfId="365" priority="89" operator="notEqual">
      <formula>G31</formula>
    </cfRule>
    <cfRule type="cellIs" dxfId="364" priority="90" operator="equal">
      <formula>G31</formula>
    </cfRule>
  </conditionalFormatting>
  <conditionalFormatting sqref="K32">
    <cfRule type="cellIs" dxfId="363" priority="87" operator="notEqual">
      <formula>G32</formula>
    </cfRule>
    <cfRule type="cellIs" dxfId="362" priority="88" operator="equal">
      <formula>G32</formula>
    </cfRule>
  </conditionalFormatting>
  <conditionalFormatting sqref="K33">
    <cfRule type="cellIs" dxfId="361" priority="85" operator="notEqual">
      <formula>G33</formula>
    </cfRule>
    <cfRule type="cellIs" dxfId="360" priority="86" operator="equal">
      <formula>G33</formula>
    </cfRule>
  </conditionalFormatting>
  <conditionalFormatting sqref="K34">
    <cfRule type="cellIs" dxfId="359" priority="83" operator="notEqual">
      <formula>G34</formula>
    </cfRule>
    <cfRule type="cellIs" dxfId="358" priority="84" operator="equal">
      <formula>G34</formula>
    </cfRule>
  </conditionalFormatting>
  <conditionalFormatting sqref="K35">
    <cfRule type="cellIs" dxfId="357" priority="81" operator="notEqual">
      <formula>G35</formula>
    </cfRule>
    <cfRule type="cellIs" dxfId="356" priority="82" operator="equal">
      <formula>G35</formula>
    </cfRule>
  </conditionalFormatting>
  <conditionalFormatting sqref="K36">
    <cfRule type="cellIs" dxfId="355" priority="79" operator="notEqual">
      <formula>G36</formula>
    </cfRule>
    <cfRule type="cellIs" dxfId="354" priority="80" operator="equal">
      <formula>G36</formula>
    </cfRule>
  </conditionalFormatting>
  <conditionalFormatting sqref="K37">
    <cfRule type="cellIs" dxfId="353" priority="77" operator="notEqual">
      <formula>G37</formula>
    </cfRule>
    <cfRule type="cellIs" dxfId="352" priority="78" operator="equal">
      <formula>G37</formula>
    </cfRule>
  </conditionalFormatting>
  <conditionalFormatting sqref="K38">
    <cfRule type="cellIs" dxfId="351" priority="75" operator="notEqual">
      <formula>G38</formula>
    </cfRule>
    <cfRule type="cellIs" dxfId="350" priority="76" operator="equal">
      <formula>G38</formula>
    </cfRule>
  </conditionalFormatting>
  <conditionalFormatting sqref="K39">
    <cfRule type="cellIs" dxfId="349" priority="73" operator="notEqual">
      <formula>G39</formula>
    </cfRule>
    <cfRule type="cellIs" dxfId="348" priority="74" operator="equal">
      <formula>G39</formula>
    </cfRule>
  </conditionalFormatting>
  <conditionalFormatting sqref="K40">
    <cfRule type="cellIs" dxfId="347" priority="71" operator="notEqual">
      <formula>G40</formula>
    </cfRule>
    <cfRule type="cellIs" dxfId="346" priority="72" operator="equal">
      <formula>G40</formula>
    </cfRule>
  </conditionalFormatting>
  <conditionalFormatting sqref="K41">
    <cfRule type="cellIs" dxfId="345" priority="69" operator="notEqual">
      <formula>G41</formula>
    </cfRule>
    <cfRule type="cellIs" dxfId="344" priority="70" operator="equal">
      <formula>G41</formula>
    </cfRule>
  </conditionalFormatting>
  <conditionalFormatting sqref="K43">
    <cfRule type="cellIs" dxfId="343" priority="67" operator="notEqual">
      <formula>G43</formula>
    </cfRule>
    <cfRule type="cellIs" dxfId="342" priority="68" operator="equal">
      <formula>G43</formula>
    </cfRule>
  </conditionalFormatting>
  <conditionalFormatting sqref="K44">
    <cfRule type="cellIs" dxfId="341" priority="65" operator="notEqual">
      <formula>G44</formula>
    </cfRule>
    <cfRule type="cellIs" dxfId="340" priority="66" operator="equal">
      <formula>G44</formula>
    </cfRule>
  </conditionalFormatting>
  <conditionalFormatting sqref="K45">
    <cfRule type="cellIs" dxfId="339" priority="63" operator="notEqual">
      <formula>G45</formula>
    </cfRule>
    <cfRule type="cellIs" dxfId="338" priority="64" operator="equal">
      <formula>G45</formula>
    </cfRule>
  </conditionalFormatting>
  <conditionalFormatting sqref="K46">
    <cfRule type="cellIs" dxfId="337" priority="61" operator="notEqual">
      <formula>G46</formula>
    </cfRule>
    <cfRule type="cellIs" dxfId="336" priority="62" operator="equal">
      <formula>G46</formula>
    </cfRule>
  </conditionalFormatting>
  <conditionalFormatting sqref="K47">
    <cfRule type="cellIs" dxfId="335" priority="59" operator="notEqual">
      <formula>G47</formula>
    </cfRule>
    <cfRule type="cellIs" dxfId="334" priority="60" operator="equal">
      <formula>G47</formula>
    </cfRule>
  </conditionalFormatting>
  <conditionalFormatting sqref="K48">
    <cfRule type="cellIs" dxfId="333" priority="57" operator="notEqual">
      <formula>G48</formula>
    </cfRule>
    <cfRule type="cellIs" dxfId="332" priority="58" operator="equal">
      <formula>G48</formula>
    </cfRule>
  </conditionalFormatting>
  <conditionalFormatting sqref="K49">
    <cfRule type="cellIs" dxfId="331" priority="55" operator="notEqual">
      <formula>G49</formula>
    </cfRule>
    <cfRule type="cellIs" dxfId="330" priority="56" operator="equal">
      <formula>G49</formula>
    </cfRule>
  </conditionalFormatting>
  <conditionalFormatting sqref="K50">
    <cfRule type="cellIs" dxfId="329" priority="53" operator="notEqual">
      <formula>G50</formula>
    </cfRule>
    <cfRule type="cellIs" dxfId="328" priority="54" operator="equal">
      <formula>G50</formula>
    </cfRule>
  </conditionalFormatting>
  <conditionalFormatting sqref="K51">
    <cfRule type="cellIs" dxfId="327" priority="51" operator="notEqual">
      <formula>G51</formula>
    </cfRule>
    <cfRule type="cellIs" dxfId="326" priority="52" operator="equal">
      <formula>G51</formula>
    </cfRule>
  </conditionalFormatting>
  <conditionalFormatting sqref="K52">
    <cfRule type="cellIs" dxfId="325" priority="49" operator="notEqual">
      <formula>G52</formula>
    </cfRule>
    <cfRule type="cellIs" dxfId="324" priority="50" operator="equal">
      <formula>G52</formula>
    </cfRule>
  </conditionalFormatting>
  <conditionalFormatting sqref="K53">
    <cfRule type="cellIs" dxfId="323" priority="47" operator="notEqual">
      <formula>G53</formula>
    </cfRule>
    <cfRule type="cellIs" dxfId="322" priority="48" operator="equal">
      <formula>G53</formula>
    </cfRule>
  </conditionalFormatting>
  <conditionalFormatting sqref="K54">
    <cfRule type="cellIs" dxfId="321" priority="45" operator="notEqual">
      <formula>G54</formula>
    </cfRule>
    <cfRule type="cellIs" dxfId="320" priority="46" operator="equal">
      <formula>G54</formula>
    </cfRule>
  </conditionalFormatting>
  <conditionalFormatting sqref="K55">
    <cfRule type="cellIs" dxfId="319" priority="43" operator="notEqual">
      <formula>G55</formula>
    </cfRule>
    <cfRule type="cellIs" dxfId="318" priority="44" operator="equal">
      <formula>G55</formula>
    </cfRule>
  </conditionalFormatting>
  <conditionalFormatting sqref="K56">
    <cfRule type="cellIs" dxfId="317" priority="41" operator="notEqual">
      <formula>G56</formula>
    </cfRule>
    <cfRule type="cellIs" dxfId="316" priority="42" operator="equal">
      <formula>G56</formula>
    </cfRule>
  </conditionalFormatting>
  <conditionalFormatting sqref="K57">
    <cfRule type="cellIs" dxfId="315" priority="39" operator="notEqual">
      <formula>G57</formula>
    </cfRule>
    <cfRule type="cellIs" dxfId="314" priority="40" operator="equal">
      <formula>G57</formula>
    </cfRule>
  </conditionalFormatting>
  <conditionalFormatting sqref="K58">
    <cfRule type="cellIs" dxfId="313" priority="37" operator="notEqual">
      <formula>G58</formula>
    </cfRule>
    <cfRule type="cellIs" dxfId="312" priority="38" operator="equal">
      <formula>G58</formula>
    </cfRule>
  </conditionalFormatting>
  <conditionalFormatting sqref="K59">
    <cfRule type="cellIs" dxfId="311" priority="35" operator="notEqual">
      <formula>G59</formula>
    </cfRule>
    <cfRule type="cellIs" dxfId="310" priority="36" operator="equal">
      <formula>G59</formula>
    </cfRule>
  </conditionalFormatting>
  <conditionalFormatting sqref="K60">
    <cfRule type="cellIs" dxfId="309" priority="33" operator="notEqual">
      <formula>G60</formula>
    </cfRule>
    <cfRule type="cellIs" dxfId="308" priority="34" operator="equal">
      <formula>G60</formula>
    </cfRule>
  </conditionalFormatting>
  <conditionalFormatting sqref="K61">
    <cfRule type="cellIs" dxfId="307" priority="31" operator="notEqual">
      <formula>G61</formula>
    </cfRule>
    <cfRule type="cellIs" dxfId="306" priority="32" operator="equal">
      <formula>G61</formula>
    </cfRule>
  </conditionalFormatting>
  <conditionalFormatting sqref="K62">
    <cfRule type="cellIs" dxfId="305" priority="29" operator="notEqual">
      <formula>G62</formula>
    </cfRule>
    <cfRule type="cellIs" dxfId="304" priority="30" operator="equal">
      <formula>G62</formula>
    </cfRule>
  </conditionalFormatting>
  <conditionalFormatting sqref="K63">
    <cfRule type="cellIs" dxfId="303" priority="27" operator="notEqual">
      <formula>G63</formula>
    </cfRule>
    <cfRule type="cellIs" dxfId="302" priority="28" operator="equal">
      <formula>G63</formula>
    </cfRule>
  </conditionalFormatting>
  <conditionalFormatting sqref="K67">
    <cfRule type="cellIs" dxfId="301" priority="25" operator="notEqual">
      <formula>G67</formula>
    </cfRule>
    <cfRule type="cellIs" dxfId="300" priority="26" operator="equal">
      <formula>G67</formula>
    </cfRule>
  </conditionalFormatting>
  <conditionalFormatting sqref="K68">
    <cfRule type="cellIs" dxfId="299" priority="23" operator="notEqual">
      <formula>G68</formula>
    </cfRule>
    <cfRule type="cellIs" dxfId="298" priority="24" operator="equal">
      <formula>G68</formula>
    </cfRule>
  </conditionalFormatting>
  <conditionalFormatting sqref="K69">
    <cfRule type="cellIs" dxfId="297" priority="21" operator="notEqual">
      <formula>G69</formula>
    </cfRule>
    <cfRule type="cellIs" dxfId="296" priority="22" operator="equal">
      <formula>G69</formula>
    </cfRule>
  </conditionalFormatting>
  <conditionalFormatting sqref="K71">
    <cfRule type="cellIs" dxfId="295" priority="19" operator="notEqual">
      <formula>G71</formula>
    </cfRule>
    <cfRule type="cellIs" dxfId="294" priority="20" operator="equal">
      <formula>G71</formula>
    </cfRule>
  </conditionalFormatting>
  <conditionalFormatting sqref="K72">
    <cfRule type="cellIs" dxfId="293" priority="17" operator="notEqual">
      <formula>G72</formula>
    </cfRule>
    <cfRule type="cellIs" dxfId="292" priority="18" operator="equal">
      <formula>G72</formula>
    </cfRule>
  </conditionalFormatting>
  <conditionalFormatting sqref="K73">
    <cfRule type="cellIs" dxfId="291" priority="15" operator="notEqual">
      <formula>G73</formula>
    </cfRule>
    <cfRule type="cellIs" dxfId="290" priority="16" operator="equal">
      <formula>G73</formula>
    </cfRule>
  </conditionalFormatting>
  <conditionalFormatting sqref="K76">
    <cfRule type="cellIs" dxfId="289" priority="13" operator="notEqual">
      <formula>G76</formula>
    </cfRule>
    <cfRule type="cellIs" dxfId="288" priority="14" operator="equal">
      <formula>G76</formula>
    </cfRule>
  </conditionalFormatting>
  <conditionalFormatting sqref="K9">
    <cfRule type="cellIs" dxfId="287" priority="131" operator="notEqual">
      <formula>G9</formula>
    </cfRule>
    <cfRule type="cellIs" dxfId="286" priority="132" operator="equal">
      <formula>G9</formula>
    </cfRule>
  </conditionalFormatting>
  <conditionalFormatting sqref="K10">
    <cfRule type="cellIs" dxfId="285" priority="129" operator="notEqual">
      <formula>G10</formula>
    </cfRule>
    <cfRule type="cellIs" dxfId="284" priority="130" operator="equal">
      <formula>G10</formula>
    </cfRule>
  </conditionalFormatting>
  <conditionalFormatting sqref="K11">
    <cfRule type="cellIs" dxfId="283" priority="127" operator="notEqual">
      <formula>G11</formula>
    </cfRule>
    <cfRule type="cellIs" dxfId="282" priority="128" operator="equal">
      <formula>G11</formula>
    </cfRule>
  </conditionalFormatting>
  <conditionalFormatting sqref="K12">
    <cfRule type="cellIs" dxfId="281" priority="125" operator="notEqual">
      <formula>G12</formula>
    </cfRule>
    <cfRule type="cellIs" dxfId="280" priority="126" operator="equal">
      <formula>G12</formula>
    </cfRule>
  </conditionalFormatting>
  <conditionalFormatting sqref="K13">
    <cfRule type="cellIs" dxfId="279" priority="123" operator="notEqual">
      <formula>G13</formula>
    </cfRule>
    <cfRule type="cellIs" dxfId="278" priority="124" operator="equal">
      <formula>G13</formula>
    </cfRule>
  </conditionalFormatting>
  <conditionalFormatting sqref="K14">
    <cfRule type="cellIs" dxfId="277" priority="121" operator="notEqual">
      <formula>G14</formula>
    </cfRule>
    <cfRule type="cellIs" dxfId="276" priority="122" operator="equal">
      <formula>G14</formula>
    </cfRule>
  </conditionalFormatting>
  <conditionalFormatting sqref="G76">
    <cfRule type="cellIs" dxfId="275" priority="11" operator="notEqual">
      <formula>$G$77</formula>
    </cfRule>
    <cfRule type="cellIs" dxfId="27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E6F6D34-E47A-4BF9-8ECB-584024FA0F1E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5DBC5C4-8F0A-49A9-AECA-4DAF30CAD073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15390C8-99D5-4A69-91AA-B5C52712C05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65E82BF-8E0B-4BA8-8611-F49ACF0FB229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75C1258-E0A0-4B2D-911F-683400EB1705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04E7AF5-E7EE-4CA8-8D81-E6EB5AC5D58A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47552E8-F492-4F16-A5CA-B1A1C603D435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B1B5B93-B257-4830-8CC6-36989D875F86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2D7759C-04F1-47CA-9B15-A73AD7B7DD6C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5390489-C1EB-41DE-BD32-DE36D0EE841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171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2531884.5100000002</v>
      </c>
      <c r="H8" s="10"/>
      <c r="I8" s="90">
        <v>678243.31</v>
      </c>
      <c r="J8" s="90">
        <v>1853641.2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499527.97000000015</v>
      </c>
      <c r="H10" s="17" t="s">
        <v>59</v>
      </c>
      <c r="I10" s="91">
        <v>80363.26999999999</v>
      </c>
      <c r="J10" s="91">
        <v>419164.69999999995</v>
      </c>
      <c r="K10" s="90">
        <v>499527.97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574228.02</v>
      </c>
      <c r="H11" s="17" t="s">
        <v>15</v>
      </c>
      <c r="I11" s="91">
        <v>574228.02</v>
      </c>
      <c r="J11" s="91"/>
      <c r="K11" s="90">
        <v>574228.02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712869.6</v>
      </c>
      <c r="H13" s="17" t="s">
        <v>59</v>
      </c>
      <c r="I13" s="91">
        <v>23652.02</v>
      </c>
      <c r="J13" s="91">
        <v>689217.58000000007</v>
      </c>
      <c r="K13" s="90">
        <v>712869.60000000009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684422.37</v>
      </c>
      <c r="H18" s="17" t="s">
        <v>24</v>
      </c>
      <c r="I18" s="91"/>
      <c r="J18" s="91">
        <v>684422.37</v>
      </c>
      <c r="K18" s="90">
        <v>684422.37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1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60756.3</v>
      </c>
      <c r="H21" s="17" t="s">
        <v>24</v>
      </c>
      <c r="I21" s="91"/>
      <c r="J21" s="91">
        <v>60756.3</v>
      </c>
      <c r="K21" s="90">
        <v>60756.3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80.25</v>
      </c>
      <c r="H23" s="17" t="s">
        <v>24</v>
      </c>
      <c r="I23" s="91"/>
      <c r="J23" s="91">
        <v>80.25</v>
      </c>
      <c r="K23" s="90">
        <v>80.25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725755.07000000007</v>
      </c>
      <c r="H25" s="10"/>
      <c r="I25" s="90">
        <v>539466.88</v>
      </c>
      <c r="J25" s="90">
        <v>186288.19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539466.88</v>
      </c>
      <c r="H30" s="17" t="s">
        <v>15</v>
      </c>
      <c r="I30" s="91">
        <v>539466.88</v>
      </c>
      <c r="J30" s="91"/>
      <c r="K30" s="90">
        <v>539466.88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186288.19</v>
      </c>
      <c r="H33" s="17" t="s">
        <v>24</v>
      </c>
      <c r="I33" s="91"/>
      <c r="J33" s="91">
        <v>186288.19</v>
      </c>
      <c r="K33" s="90">
        <v>186288.19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7937898.3600000003</v>
      </c>
      <c r="H42" s="10"/>
      <c r="I42" s="90">
        <v>1066461.6200000001</v>
      </c>
      <c r="J42" s="90">
        <v>6871436.7399999993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4743844.8100000005</v>
      </c>
      <c r="H43" s="17" t="s">
        <v>24</v>
      </c>
      <c r="I43" s="91"/>
      <c r="J43" s="91">
        <v>4743844.8099999996</v>
      </c>
      <c r="K43" s="90">
        <v>4743844.8099999996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169107.77</v>
      </c>
      <c r="H45" s="17" t="s">
        <v>24</v>
      </c>
      <c r="I45" s="91"/>
      <c r="J45" s="91">
        <v>169107.77</v>
      </c>
      <c r="K45" s="90">
        <v>169107.77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597550.78</v>
      </c>
      <c r="H47" s="17" t="s">
        <v>15</v>
      </c>
      <c r="I47" s="91">
        <v>597550.78</v>
      </c>
      <c r="J47" s="91"/>
      <c r="K47" s="90">
        <v>597550.78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468910.84000000008</v>
      </c>
      <c r="H49" s="17" t="s">
        <v>15</v>
      </c>
      <c r="I49" s="91">
        <v>468910.84</v>
      </c>
      <c r="J49" s="91"/>
      <c r="K49" s="90">
        <v>468910.84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38108.71</v>
      </c>
      <c r="H54" s="17" t="s">
        <v>24</v>
      </c>
      <c r="I54" s="91"/>
      <c r="J54" s="91">
        <v>38108.71</v>
      </c>
      <c r="K54" s="90">
        <v>38108.71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615457.06999999995</v>
      </c>
      <c r="H55" s="17" t="s">
        <v>24</v>
      </c>
      <c r="I55" s="91"/>
      <c r="J55" s="91">
        <v>615457.06999999995</v>
      </c>
      <c r="K55" s="90">
        <v>615457.06999999995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1284918.3799999999</v>
      </c>
      <c r="H59" s="17" t="s">
        <v>24</v>
      </c>
      <c r="I59" s="91"/>
      <c r="J59" s="91">
        <v>1284918.3799999999</v>
      </c>
      <c r="K59" s="90">
        <v>1284918.3799999999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20000</v>
      </c>
      <c r="H61" s="17" t="s">
        <v>24</v>
      </c>
      <c r="I61" s="91"/>
      <c r="J61" s="91">
        <v>20000</v>
      </c>
      <c r="K61" s="90">
        <v>20000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1793193.4</v>
      </c>
      <c r="H70" s="10"/>
      <c r="I70" s="90">
        <v>898392.64</v>
      </c>
      <c r="J70" s="90">
        <v>894800.76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42993.61</v>
      </c>
      <c r="H71" s="17" t="s">
        <v>24</v>
      </c>
      <c r="I71" s="91"/>
      <c r="J71" s="91">
        <v>42993.61</v>
      </c>
      <c r="K71" s="90">
        <v>42993.61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898392.6399999999</v>
      </c>
      <c r="H72" s="17" t="s">
        <v>15</v>
      </c>
      <c r="I72" s="91">
        <v>898392.64</v>
      </c>
      <c r="J72" s="91"/>
      <c r="K72" s="90">
        <v>898392.64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851807.15</v>
      </c>
      <c r="H73" s="17" t="s">
        <v>24</v>
      </c>
      <c r="I73" s="91"/>
      <c r="J73" s="91">
        <v>851807.15</v>
      </c>
      <c r="K73" s="90">
        <v>851807.15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12988731.340000002</v>
      </c>
      <c r="H76" s="26"/>
      <c r="I76" s="94">
        <v>3182564.45</v>
      </c>
      <c r="J76" s="94">
        <v>9806166.8899999987</v>
      </c>
      <c r="K76" s="90">
        <v>12988731.34</v>
      </c>
      <c r="L76" s="27"/>
    </row>
    <row r="77" spans="1:12" ht="15.75" x14ac:dyDescent="0.25">
      <c r="F77" s="83" t="s">
        <v>200</v>
      </c>
      <c r="G77" s="95">
        <v>12988731.34</v>
      </c>
      <c r="H77" s="14"/>
      <c r="I77" s="85">
        <v>0.24502504260743296</v>
      </c>
      <c r="J77" s="85">
        <v>0.75497495739256681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59308696.100000016</v>
      </c>
      <c r="J83" s="87">
        <v>5.3661008575098305E-2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263" priority="131" operator="notEqual">
      <formula>G9</formula>
    </cfRule>
    <cfRule type="cellIs" dxfId="262" priority="132" operator="equal">
      <formula>G9</formula>
    </cfRule>
  </conditionalFormatting>
  <conditionalFormatting sqref="K76">
    <cfRule type="cellIs" dxfId="261" priority="13" operator="notEqual">
      <formula>G76</formula>
    </cfRule>
    <cfRule type="cellIs" dxfId="260" priority="14" operator="equal">
      <formula>G76</formula>
    </cfRule>
  </conditionalFormatting>
  <conditionalFormatting sqref="K10">
    <cfRule type="cellIs" dxfId="259" priority="129" operator="notEqual">
      <formula>G10</formula>
    </cfRule>
    <cfRule type="cellIs" dxfId="258" priority="130" operator="equal">
      <formula>G10</formula>
    </cfRule>
  </conditionalFormatting>
  <conditionalFormatting sqref="K11">
    <cfRule type="cellIs" dxfId="257" priority="127" operator="notEqual">
      <formula>G11</formula>
    </cfRule>
    <cfRule type="cellIs" dxfId="256" priority="128" operator="equal">
      <formula>G11</formula>
    </cfRule>
  </conditionalFormatting>
  <conditionalFormatting sqref="K12">
    <cfRule type="cellIs" dxfId="255" priority="125" operator="notEqual">
      <formula>G12</formula>
    </cfRule>
    <cfRule type="cellIs" dxfId="254" priority="126" operator="equal">
      <formula>G12</formula>
    </cfRule>
  </conditionalFormatting>
  <conditionalFormatting sqref="K13">
    <cfRule type="cellIs" dxfId="253" priority="123" operator="notEqual">
      <formula>G13</formula>
    </cfRule>
    <cfRule type="cellIs" dxfId="252" priority="124" operator="equal">
      <formula>G13</formula>
    </cfRule>
  </conditionalFormatting>
  <conditionalFormatting sqref="K14">
    <cfRule type="cellIs" dxfId="251" priority="121" operator="notEqual">
      <formula>G14</formula>
    </cfRule>
    <cfRule type="cellIs" dxfId="250" priority="122" operator="equal">
      <formula>G14</formula>
    </cfRule>
  </conditionalFormatting>
  <conditionalFormatting sqref="K15">
    <cfRule type="cellIs" dxfId="249" priority="119" operator="notEqual">
      <formula>G15</formula>
    </cfRule>
    <cfRule type="cellIs" dxfId="248" priority="120" operator="equal">
      <formula>G15</formula>
    </cfRule>
  </conditionalFormatting>
  <conditionalFormatting sqref="K16">
    <cfRule type="cellIs" dxfId="247" priority="117" operator="notEqual">
      <formula>G16</formula>
    </cfRule>
    <cfRule type="cellIs" dxfId="246" priority="118" operator="equal">
      <formula>G16</formula>
    </cfRule>
  </conditionalFormatting>
  <conditionalFormatting sqref="K17">
    <cfRule type="cellIs" dxfId="245" priority="115" operator="notEqual">
      <formula>G17</formula>
    </cfRule>
    <cfRule type="cellIs" dxfId="244" priority="116" operator="equal">
      <formula>G17</formula>
    </cfRule>
  </conditionalFormatting>
  <conditionalFormatting sqref="K18">
    <cfRule type="cellIs" dxfId="243" priority="113" operator="notEqual">
      <formula>G18</formula>
    </cfRule>
    <cfRule type="cellIs" dxfId="242" priority="114" operator="equal">
      <formula>G18</formula>
    </cfRule>
  </conditionalFormatting>
  <conditionalFormatting sqref="K19">
    <cfRule type="cellIs" dxfId="241" priority="111" operator="notEqual">
      <formula>G19</formula>
    </cfRule>
    <cfRule type="cellIs" dxfId="240" priority="112" operator="equal">
      <formula>G19</formula>
    </cfRule>
  </conditionalFormatting>
  <conditionalFormatting sqref="K20">
    <cfRule type="cellIs" dxfId="239" priority="109" operator="notEqual">
      <formula>G20</formula>
    </cfRule>
    <cfRule type="cellIs" dxfId="238" priority="110" operator="equal">
      <formula>G20</formula>
    </cfRule>
  </conditionalFormatting>
  <conditionalFormatting sqref="K21">
    <cfRule type="cellIs" dxfId="237" priority="107" operator="notEqual">
      <formula>G21</formula>
    </cfRule>
    <cfRule type="cellIs" dxfId="236" priority="108" operator="equal">
      <formula>G21</formula>
    </cfRule>
  </conditionalFormatting>
  <conditionalFormatting sqref="K22">
    <cfRule type="cellIs" dxfId="235" priority="105" operator="notEqual">
      <formula>G22</formula>
    </cfRule>
    <cfRule type="cellIs" dxfId="234" priority="106" operator="equal">
      <formula>G22</formula>
    </cfRule>
  </conditionalFormatting>
  <conditionalFormatting sqref="K23">
    <cfRule type="cellIs" dxfId="233" priority="103" operator="notEqual">
      <formula>G23</formula>
    </cfRule>
    <cfRule type="cellIs" dxfId="232" priority="104" operator="equal">
      <formula>G23</formula>
    </cfRule>
  </conditionalFormatting>
  <conditionalFormatting sqref="K24">
    <cfRule type="cellIs" dxfId="231" priority="101" operator="notEqual">
      <formula>G24</formula>
    </cfRule>
    <cfRule type="cellIs" dxfId="230" priority="102" operator="equal">
      <formula>G24</formula>
    </cfRule>
  </conditionalFormatting>
  <conditionalFormatting sqref="K26">
    <cfRule type="cellIs" dxfId="229" priority="99" operator="notEqual">
      <formula>G26</formula>
    </cfRule>
    <cfRule type="cellIs" dxfId="228" priority="100" operator="equal">
      <formula>G26</formula>
    </cfRule>
  </conditionalFormatting>
  <conditionalFormatting sqref="K27">
    <cfRule type="cellIs" dxfId="227" priority="97" operator="notEqual">
      <formula>G27</formula>
    </cfRule>
    <cfRule type="cellIs" dxfId="226" priority="98" operator="equal">
      <formula>G27</formula>
    </cfRule>
  </conditionalFormatting>
  <conditionalFormatting sqref="K28">
    <cfRule type="cellIs" dxfId="225" priority="95" operator="notEqual">
      <formula>G28</formula>
    </cfRule>
    <cfRule type="cellIs" dxfId="224" priority="96" operator="equal">
      <formula>G28</formula>
    </cfRule>
  </conditionalFormatting>
  <conditionalFormatting sqref="K29">
    <cfRule type="cellIs" dxfId="223" priority="93" operator="notEqual">
      <formula>G29</formula>
    </cfRule>
    <cfRule type="cellIs" dxfId="222" priority="94" operator="equal">
      <formula>G29</formula>
    </cfRule>
  </conditionalFormatting>
  <conditionalFormatting sqref="K30">
    <cfRule type="cellIs" dxfId="221" priority="91" operator="notEqual">
      <formula>G30</formula>
    </cfRule>
    <cfRule type="cellIs" dxfId="220" priority="92" operator="equal">
      <formula>G30</formula>
    </cfRule>
  </conditionalFormatting>
  <conditionalFormatting sqref="K31">
    <cfRule type="cellIs" dxfId="219" priority="89" operator="notEqual">
      <formula>G31</formula>
    </cfRule>
    <cfRule type="cellIs" dxfId="218" priority="90" operator="equal">
      <formula>G31</formula>
    </cfRule>
  </conditionalFormatting>
  <conditionalFormatting sqref="K32">
    <cfRule type="cellIs" dxfId="217" priority="87" operator="notEqual">
      <formula>G32</formula>
    </cfRule>
    <cfRule type="cellIs" dxfId="216" priority="88" operator="equal">
      <formula>G32</formula>
    </cfRule>
  </conditionalFormatting>
  <conditionalFormatting sqref="K33">
    <cfRule type="cellIs" dxfId="215" priority="85" operator="notEqual">
      <formula>G33</formula>
    </cfRule>
    <cfRule type="cellIs" dxfId="214" priority="86" operator="equal">
      <formula>G33</formula>
    </cfRule>
  </conditionalFormatting>
  <conditionalFormatting sqref="K34">
    <cfRule type="cellIs" dxfId="213" priority="83" operator="notEqual">
      <formula>G34</formula>
    </cfRule>
    <cfRule type="cellIs" dxfId="212" priority="84" operator="equal">
      <formula>G34</formula>
    </cfRule>
  </conditionalFormatting>
  <conditionalFormatting sqref="K35">
    <cfRule type="cellIs" dxfId="211" priority="81" operator="notEqual">
      <formula>G35</formula>
    </cfRule>
    <cfRule type="cellIs" dxfId="210" priority="82" operator="equal">
      <formula>G35</formula>
    </cfRule>
  </conditionalFormatting>
  <conditionalFormatting sqref="K36">
    <cfRule type="cellIs" dxfId="209" priority="79" operator="notEqual">
      <formula>G36</formula>
    </cfRule>
    <cfRule type="cellIs" dxfId="208" priority="80" operator="equal">
      <formula>G36</formula>
    </cfRule>
  </conditionalFormatting>
  <conditionalFormatting sqref="K37">
    <cfRule type="cellIs" dxfId="207" priority="77" operator="notEqual">
      <formula>G37</formula>
    </cfRule>
    <cfRule type="cellIs" dxfId="206" priority="78" operator="equal">
      <formula>G37</formula>
    </cfRule>
  </conditionalFormatting>
  <conditionalFormatting sqref="K38">
    <cfRule type="cellIs" dxfId="205" priority="75" operator="notEqual">
      <formula>G38</formula>
    </cfRule>
    <cfRule type="cellIs" dxfId="204" priority="76" operator="equal">
      <formula>G38</formula>
    </cfRule>
  </conditionalFormatting>
  <conditionalFormatting sqref="K39">
    <cfRule type="cellIs" dxfId="203" priority="73" operator="notEqual">
      <formula>G39</formula>
    </cfRule>
    <cfRule type="cellIs" dxfId="202" priority="74" operator="equal">
      <formula>G39</formula>
    </cfRule>
  </conditionalFormatting>
  <conditionalFormatting sqref="K40">
    <cfRule type="cellIs" dxfId="201" priority="71" operator="notEqual">
      <formula>G40</formula>
    </cfRule>
    <cfRule type="cellIs" dxfId="200" priority="72" operator="equal">
      <formula>G40</formula>
    </cfRule>
  </conditionalFormatting>
  <conditionalFormatting sqref="K41">
    <cfRule type="cellIs" dxfId="199" priority="69" operator="notEqual">
      <formula>G41</formula>
    </cfRule>
    <cfRule type="cellIs" dxfId="198" priority="70" operator="equal">
      <formula>G41</formula>
    </cfRule>
  </conditionalFormatting>
  <conditionalFormatting sqref="K43">
    <cfRule type="cellIs" dxfId="197" priority="67" operator="notEqual">
      <formula>G43</formula>
    </cfRule>
    <cfRule type="cellIs" dxfId="196" priority="68" operator="equal">
      <formula>G43</formula>
    </cfRule>
  </conditionalFormatting>
  <conditionalFormatting sqref="K44">
    <cfRule type="cellIs" dxfId="195" priority="65" operator="notEqual">
      <formula>G44</formula>
    </cfRule>
    <cfRule type="cellIs" dxfId="194" priority="66" operator="equal">
      <formula>G44</formula>
    </cfRule>
  </conditionalFormatting>
  <conditionalFormatting sqref="K45">
    <cfRule type="cellIs" dxfId="193" priority="63" operator="notEqual">
      <formula>G45</formula>
    </cfRule>
    <cfRule type="cellIs" dxfId="192" priority="64" operator="equal">
      <formula>G45</formula>
    </cfRule>
  </conditionalFormatting>
  <conditionalFormatting sqref="K46">
    <cfRule type="cellIs" dxfId="191" priority="61" operator="notEqual">
      <formula>G46</formula>
    </cfRule>
    <cfRule type="cellIs" dxfId="190" priority="62" operator="equal">
      <formula>G46</formula>
    </cfRule>
  </conditionalFormatting>
  <conditionalFormatting sqref="K47">
    <cfRule type="cellIs" dxfId="189" priority="59" operator="notEqual">
      <formula>G47</formula>
    </cfRule>
    <cfRule type="cellIs" dxfId="188" priority="60" operator="equal">
      <formula>G47</formula>
    </cfRule>
  </conditionalFormatting>
  <conditionalFormatting sqref="K48">
    <cfRule type="cellIs" dxfId="187" priority="57" operator="notEqual">
      <formula>G48</formula>
    </cfRule>
    <cfRule type="cellIs" dxfId="186" priority="58" operator="equal">
      <formula>G48</formula>
    </cfRule>
  </conditionalFormatting>
  <conditionalFormatting sqref="K49">
    <cfRule type="cellIs" dxfId="185" priority="55" operator="notEqual">
      <formula>G49</formula>
    </cfRule>
    <cfRule type="cellIs" dxfId="184" priority="56" operator="equal">
      <formula>G49</formula>
    </cfRule>
  </conditionalFormatting>
  <conditionalFormatting sqref="K50">
    <cfRule type="cellIs" dxfId="183" priority="53" operator="notEqual">
      <formula>G50</formula>
    </cfRule>
    <cfRule type="cellIs" dxfId="182" priority="54" operator="equal">
      <formula>G50</formula>
    </cfRule>
  </conditionalFormatting>
  <conditionalFormatting sqref="K51">
    <cfRule type="cellIs" dxfId="181" priority="51" operator="notEqual">
      <formula>G51</formula>
    </cfRule>
    <cfRule type="cellIs" dxfId="180" priority="52" operator="equal">
      <formula>G51</formula>
    </cfRule>
  </conditionalFormatting>
  <conditionalFormatting sqref="K52">
    <cfRule type="cellIs" dxfId="179" priority="49" operator="notEqual">
      <formula>G52</formula>
    </cfRule>
    <cfRule type="cellIs" dxfId="178" priority="50" operator="equal">
      <formula>G52</formula>
    </cfRule>
  </conditionalFormatting>
  <conditionalFormatting sqref="K53">
    <cfRule type="cellIs" dxfId="177" priority="47" operator="notEqual">
      <formula>G53</formula>
    </cfRule>
    <cfRule type="cellIs" dxfId="176" priority="48" operator="equal">
      <formula>G53</formula>
    </cfRule>
  </conditionalFormatting>
  <conditionalFormatting sqref="K54">
    <cfRule type="cellIs" dxfId="175" priority="45" operator="notEqual">
      <formula>G54</formula>
    </cfRule>
    <cfRule type="cellIs" dxfId="174" priority="46" operator="equal">
      <formula>G54</formula>
    </cfRule>
  </conditionalFormatting>
  <conditionalFormatting sqref="K55">
    <cfRule type="cellIs" dxfId="173" priority="43" operator="notEqual">
      <formula>G55</formula>
    </cfRule>
    <cfRule type="cellIs" dxfId="172" priority="44" operator="equal">
      <formula>G55</formula>
    </cfRule>
  </conditionalFormatting>
  <conditionalFormatting sqref="K56">
    <cfRule type="cellIs" dxfId="171" priority="41" operator="notEqual">
      <formula>G56</formula>
    </cfRule>
    <cfRule type="cellIs" dxfId="170" priority="42" operator="equal">
      <formula>G56</formula>
    </cfRule>
  </conditionalFormatting>
  <conditionalFormatting sqref="K57">
    <cfRule type="cellIs" dxfId="169" priority="39" operator="notEqual">
      <formula>G57</formula>
    </cfRule>
    <cfRule type="cellIs" dxfId="168" priority="40" operator="equal">
      <formula>G57</formula>
    </cfRule>
  </conditionalFormatting>
  <conditionalFormatting sqref="K58">
    <cfRule type="cellIs" dxfId="167" priority="37" operator="notEqual">
      <formula>G58</formula>
    </cfRule>
    <cfRule type="cellIs" dxfId="166" priority="38" operator="equal">
      <formula>G58</formula>
    </cfRule>
  </conditionalFormatting>
  <conditionalFormatting sqref="K59">
    <cfRule type="cellIs" dxfId="165" priority="35" operator="notEqual">
      <formula>G59</formula>
    </cfRule>
    <cfRule type="cellIs" dxfId="164" priority="36" operator="equal">
      <formula>G59</formula>
    </cfRule>
  </conditionalFormatting>
  <conditionalFormatting sqref="K60">
    <cfRule type="cellIs" dxfId="163" priority="33" operator="notEqual">
      <formula>G60</formula>
    </cfRule>
    <cfRule type="cellIs" dxfId="162" priority="34" operator="equal">
      <formula>G60</formula>
    </cfRule>
  </conditionalFormatting>
  <conditionalFormatting sqref="K61">
    <cfRule type="cellIs" dxfId="161" priority="31" operator="notEqual">
      <formula>G61</formula>
    </cfRule>
    <cfRule type="cellIs" dxfId="160" priority="32" operator="equal">
      <formula>G61</formula>
    </cfRule>
  </conditionalFormatting>
  <conditionalFormatting sqref="K62">
    <cfRule type="cellIs" dxfId="159" priority="29" operator="notEqual">
      <formula>G62</formula>
    </cfRule>
    <cfRule type="cellIs" dxfId="158" priority="30" operator="equal">
      <formula>G62</formula>
    </cfRule>
  </conditionalFormatting>
  <conditionalFormatting sqref="K63">
    <cfRule type="cellIs" dxfId="157" priority="27" operator="notEqual">
      <formula>G63</formula>
    </cfRule>
    <cfRule type="cellIs" dxfId="156" priority="28" operator="equal">
      <formula>G63</formula>
    </cfRule>
  </conditionalFormatting>
  <conditionalFormatting sqref="K67">
    <cfRule type="cellIs" dxfId="155" priority="25" operator="notEqual">
      <formula>G67</formula>
    </cfRule>
    <cfRule type="cellIs" dxfId="154" priority="26" operator="equal">
      <formula>G67</formula>
    </cfRule>
  </conditionalFormatting>
  <conditionalFormatting sqref="K68">
    <cfRule type="cellIs" dxfId="153" priority="23" operator="notEqual">
      <formula>G68</formula>
    </cfRule>
    <cfRule type="cellIs" dxfId="152" priority="24" operator="equal">
      <formula>G68</formula>
    </cfRule>
  </conditionalFormatting>
  <conditionalFormatting sqref="K69">
    <cfRule type="cellIs" dxfId="151" priority="21" operator="notEqual">
      <formula>G69</formula>
    </cfRule>
    <cfRule type="cellIs" dxfId="150" priority="22" operator="equal">
      <formula>G69</formula>
    </cfRule>
  </conditionalFormatting>
  <conditionalFormatting sqref="K71">
    <cfRule type="cellIs" dxfId="149" priority="19" operator="notEqual">
      <formula>G71</formula>
    </cfRule>
    <cfRule type="cellIs" dxfId="148" priority="20" operator="equal">
      <formula>G71</formula>
    </cfRule>
  </conditionalFormatting>
  <conditionalFormatting sqref="K72">
    <cfRule type="cellIs" dxfId="147" priority="17" operator="notEqual">
      <formula>G72</formula>
    </cfRule>
    <cfRule type="cellIs" dxfId="146" priority="18" operator="equal">
      <formula>G72</formula>
    </cfRule>
  </conditionalFormatting>
  <conditionalFormatting sqref="K73">
    <cfRule type="cellIs" dxfId="145" priority="15" operator="notEqual">
      <formula>G73</formula>
    </cfRule>
    <cfRule type="cellIs" dxfId="144" priority="16" operator="equal">
      <formula>G73</formula>
    </cfRule>
  </conditionalFormatting>
  <conditionalFormatting sqref="G76">
    <cfRule type="cellIs" dxfId="143" priority="11" operator="notEqual">
      <formula>$G$77</formula>
    </cfRule>
    <cfRule type="cellIs" dxfId="14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6896BE5-A718-4CF8-A992-B933B023C0A4}">
            <xm:f>'\Finance\Work\Reports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5717C39-74FC-4692-BEDC-740D42763E79}">
            <xm:f>'\Finance\Work\Reports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F45D459-1FF2-49E9-8544-73CF771C3B3A}">
            <xm:f>'\Finance\Work\Reports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5A2FC82-16E5-48D8-9132-4572AB44DDD2}">
            <xm:f>'\Finance\Work\Reports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D6C14E46-D698-4757-8B8B-4456D820A624}">
            <xm:f>'\Finance\Work\Reports &amp; Surveys\Cost Analysis\Cost Analysis - 2013-2014\Received from Colleges\Tallahassee\[Final 27 Tallahassee 2013-14 CA2 (101314).xlsx]CA2 Detail'!#REF!+'\Finance\Work\Reports &amp; Surveys\Cost Analysis\Cost Analysis - 2013-2014\Received from Colleges\Tallahassee\[Final 27 Tallahassee 2013-14 CA2 (101314).xlsx]CA2 Detail'!#REF!+'\Finance\Work\Reports &amp; Surveys\Cost Analysis\Cost Analysis - 2013-2014\Received from Colleges\Tallahassee\[Final 27 Tallahassee 2013-14 CA2 (101314).xlsx]CA2 Detail'!#REF!+'\Finance\Work\Reports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DA95B89-E0F0-48DF-8776-99468A7055FA}">
            <xm:f>'\Finance\Work\Reports &amp; Surveys\Cost Analysis\Cost Analysis - 2013-2014\Received from Colleges\Tallahassee\[Final 27 Tallahassee 2013-14 CA2 (101314).xlsx]CA2 Detail'!#REF!+'\Finance\Work\Reports &amp; Surveys\Cost Analysis\Cost Analysis - 2013-2014\Received from Colleges\Tallahassee\[Final 27 Tallahassee 2013-14 CA2 (101314).xlsx]CA2 Detail'!#REF!+'\Finance\Work\Reports &amp; Surveys\Cost Analysis\Cost Analysis - 2013-2014\Received from Colleges\Tallahassee\[Final 27 Tallahassee 2013-14 CA2 (101314).xlsx]CA2 Detail'!#REF!+'\Finance\Work\Reports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A6C6F59-1B90-4E74-90E5-D375485E6F12}">
            <xm:f>'\Finance\Work\Reports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D63ECE6-1342-44A8-8A68-8622DFF24262}">
            <xm:f>'\Finance\Work\Reports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A8CAF5F-B87E-49AC-A625-BDF63235ABD9}">
            <xm:f>'\Finance\Work\Reports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05E4FE5-E9A5-492F-A02A-1EDE96DEF99C}">
            <xm:f>'\Finance\Work\Reports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172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6558753.6299999999</v>
      </c>
      <c r="H8" s="10"/>
      <c r="I8" s="90">
        <v>3690897.0200000005</v>
      </c>
      <c r="J8" s="90">
        <v>2867856.61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4888.28</v>
      </c>
      <c r="H10" s="81" t="s">
        <v>15</v>
      </c>
      <c r="I10" s="91">
        <v>4888.28</v>
      </c>
      <c r="J10" s="91"/>
      <c r="K10" s="90">
        <v>4888.28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822486.55</v>
      </c>
      <c r="H11" s="81" t="s">
        <v>15</v>
      </c>
      <c r="I11" s="91">
        <v>822486.55</v>
      </c>
      <c r="J11" s="91"/>
      <c r="K11" s="90">
        <v>822486.55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89">
        <v>1955958.0699999998</v>
      </c>
      <c r="H13" s="17" t="s">
        <v>15</v>
      </c>
      <c r="I13" s="91">
        <v>1955958.07</v>
      </c>
      <c r="J13" s="91"/>
      <c r="K13" s="90">
        <v>1955958.07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1347838.4999999995</v>
      </c>
      <c r="H14" s="17" t="s">
        <v>24</v>
      </c>
      <c r="I14" s="91"/>
      <c r="J14" s="91">
        <v>1347838.5</v>
      </c>
      <c r="K14" s="90">
        <v>1347838.5</v>
      </c>
      <c r="L14" s="18" t="s">
        <v>348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131302.44</v>
      </c>
      <c r="H16" s="17" t="s">
        <v>15</v>
      </c>
      <c r="I16" s="91">
        <v>131302.44</v>
      </c>
      <c r="J16" s="91"/>
      <c r="K16" s="90">
        <v>131302.44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1406951.6400000001</v>
      </c>
      <c r="H18" s="17" t="s">
        <v>24</v>
      </c>
      <c r="I18" s="91"/>
      <c r="J18" s="91">
        <v>1406951.64</v>
      </c>
      <c r="K18" s="90">
        <v>1406951.64</v>
      </c>
      <c r="L18" s="18" t="s">
        <v>284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776261.68</v>
      </c>
      <c r="H20" s="17" t="s">
        <v>15</v>
      </c>
      <c r="I20" s="91">
        <v>776261.68</v>
      </c>
      <c r="J20" s="91"/>
      <c r="K20" s="90">
        <v>776261.68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113066.47</v>
      </c>
      <c r="H22" s="17" t="s">
        <v>24</v>
      </c>
      <c r="I22" s="91"/>
      <c r="J22" s="91">
        <v>113066.47</v>
      </c>
      <c r="K22" s="90">
        <v>113066.47</v>
      </c>
      <c r="L22" s="18" t="s">
        <v>284</v>
      </c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3955710.5500000003</v>
      </c>
      <c r="H25" s="10"/>
      <c r="I25" s="90">
        <v>1624290.2200000002</v>
      </c>
      <c r="J25" s="90">
        <v>2331420.33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1105330.83</v>
      </c>
      <c r="H28" s="17" t="s">
        <v>15</v>
      </c>
      <c r="I28" s="91">
        <v>1105330.83</v>
      </c>
      <c r="J28" s="91"/>
      <c r="K28" s="90">
        <v>1105330.83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518959.39</v>
      </c>
      <c r="H29" s="17" t="s">
        <v>15</v>
      </c>
      <c r="I29" s="91">
        <v>518959.39</v>
      </c>
      <c r="J29" s="91"/>
      <c r="K29" s="90">
        <v>518959.39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290153.21000000002</v>
      </c>
      <c r="H32" s="17" t="s">
        <v>24</v>
      </c>
      <c r="I32" s="91"/>
      <c r="J32" s="91">
        <v>290153.21000000002</v>
      </c>
      <c r="K32" s="90">
        <v>290153.21000000002</v>
      </c>
      <c r="L32" s="18" t="s">
        <v>285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473265.3</v>
      </c>
      <c r="H33" s="17" t="s">
        <v>24</v>
      </c>
      <c r="I33" s="91"/>
      <c r="J33" s="91">
        <v>473265.3</v>
      </c>
      <c r="K33" s="90">
        <v>473265.3</v>
      </c>
      <c r="L33" s="18" t="s">
        <v>285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>
        <v>845359.31</v>
      </c>
      <c r="H37" s="17" t="s">
        <v>24</v>
      </c>
      <c r="I37" s="91"/>
      <c r="J37" s="91">
        <v>845359.31</v>
      </c>
      <c r="K37" s="90">
        <v>845359.31</v>
      </c>
      <c r="L37" s="18" t="s">
        <v>349</v>
      </c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531946.78</v>
      </c>
      <c r="H40" s="17" t="s">
        <v>24</v>
      </c>
      <c r="I40" s="91"/>
      <c r="J40" s="91">
        <v>531946.78</v>
      </c>
      <c r="K40" s="90">
        <v>531946.78</v>
      </c>
      <c r="L40" s="18" t="s">
        <v>286</v>
      </c>
    </row>
    <row r="41" spans="1:12" ht="30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190695.73</v>
      </c>
      <c r="H41" s="17" t="s">
        <v>24</v>
      </c>
      <c r="I41" s="91"/>
      <c r="J41" s="91">
        <v>190695.73</v>
      </c>
      <c r="K41" s="90">
        <v>190695.73</v>
      </c>
      <c r="L41" s="18" t="s">
        <v>287</v>
      </c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15154722.609999999</v>
      </c>
      <c r="H42" s="10"/>
      <c r="I42" s="90">
        <v>6965859.2300000004</v>
      </c>
      <c r="J42" s="90">
        <v>8188863.3799999999</v>
      </c>
      <c r="K42" s="90"/>
      <c r="L42" s="15"/>
    </row>
    <row r="43" spans="1:12" ht="30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5600467.3700000001</v>
      </c>
      <c r="H43" s="17" t="s">
        <v>24</v>
      </c>
      <c r="I43" s="91"/>
      <c r="J43" s="91">
        <v>5600467.3700000001</v>
      </c>
      <c r="K43" s="90">
        <v>5600467.3700000001</v>
      </c>
      <c r="L43" s="18" t="s">
        <v>242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6091210</v>
      </c>
      <c r="H47" s="17" t="s">
        <v>15</v>
      </c>
      <c r="I47" s="91">
        <v>6091210</v>
      </c>
      <c r="J47" s="91"/>
      <c r="K47" s="90">
        <v>6091210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417659.53</v>
      </c>
      <c r="H49" s="17" t="s">
        <v>15</v>
      </c>
      <c r="I49" s="91">
        <v>417659.53</v>
      </c>
      <c r="J49" s="91"/>
      <c r="K49" s="90">
        <v>417659.53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197323.7</v>
      </c>
      <c r="H53" s="17" t="s">
        <v>15</v>
      </c>
      <c r="I53" s="91">
        <v>197323.7</v>
      </c>
      <c r="J53" s="91"/>
      <c r="K53" s="90">
        <v>197323.7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617114.25</v>
      </c>
      <c r="H54" s="17" t="s">
        <v>24</v>
      </c>
      <c r="I54" s="91"/>
      <c r="J54" s="91">
        <v>617114.25</v>
      </c>
      <c r="K54" s="90">
        <v>617114.25</v>
      </c>
      <c r="L54" s="18" t="s">
        <v>251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30473.29</v>
      </c>
      <c r="H57" s="17" t="s">
        <v>24</v>
      </c>
      <c r="I57" s="91"/>
      <c r="J57" s="91">
        <v>30473.29</v>
      </c>
      <c r="K57" s="90">
        <v>30473.29</v>
      </c>
      <c r="L57" s="18" t="s">
        <v>350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999675.13</v>
      </c>
      <c r="H59" s="17" t="s">
        <v>24</v>
      </c>
      <c r="I59" s="91"/>
      <c r="J59" s="91">
        <v>999675.13</v>
      </c>
      <c r="K59" s="90">
        <v>999675.13</v>
      </c>
      <c r="L59" s="80" t="s">
        <v>288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11641.33</v>
      </c>
      <c r="H60" s="17" t="s">
        <v>24</v>
      </c>
      <c r="I60" s="91"/>
      <c r="J60" s="91">
        <v>11641.33</v>
      </c>
      <c r="K60" s="90">
        <v>11641.33</v>
      </c>
      <c r="L60" s="18" t="s">
        <v>289</v>
      </c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259666</v>
      </c>
      <c r="H61" s="17" t="s">
        <v>15</v>
      </c>
      <c r="I61" s="91">
        <v>259666</v>
      </c>
      <c r="J61" s="91"/>
      <c r="K61" s="90">
        <v>259666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929492.00999999978</v>
      </c>
      <c r="H62" s="17" t="s">
        <v>24</v>
      </c>
      <c r="I62" s="91"/>
      <c r="J62" s="91">
        <v>929492.00999999978</v>
      </c>
      <c r="K62" s="90">
        <v>929492.00999999978</v>
      </c>
      <c r="L62" s="18" t="s">
        <v>290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2703894.51</v>
      </c>
      <c r="H66" s="10"/>
      <c r="I66" s="90">
        <v>193469.09</v>
      </c>
      <c r="J66" s="90">
        <v>2510425.42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193469.09</v>
      </c>
      <c r="H67" s="17" t="s">
        <v>15</v>
      </c>
      <c r="I67" s="91">
        <v>193469.09</v>
      </c>
      <c r="J67" s="91"/>
      <c r="K67" s="90">
        <v>193469.09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2510425.42</v>
      </c>
      <c r="H69" s="17" t="s">
        <v>24</v>
      </c>
      <c r="I69" s="91"/>
      <c r="J69" s="91">
        <v>2510425.42</v>
      </c>
      <c r="K69" s="90">
        <v>2510425.42</v>
      </c>
      <c r="L69" s="18" t="s">
        <v>252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5034371.3900000006</v>
      </c>
      <c r="H70" s="10"/>
      <c r="I70" s="90">
        <v>2774912.45</v>
      </c>
      <c r="J70" s="90">
        <v>2259458.94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234044.53</v>
      </c>
      <c r="H71" s="17" t="s">
        <v>15</v>
      </c>
      <c r="I71" s="91">
        <v>234044.53</v>
      </c>
      <c r="J71" s="91"/>
      <c r="K71" s="90">
        <v>234044.53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4340862.66</v>
      </c>
      <c r="H72" s="17" t="s">
        <v>59</v>
      </c>
      <c r="I72" s="91">
        <v>2081403.72</v>
      </c>
      <c r="J72" s="91">
        <v>2259458.94</v>
      </c>
      <c r="K72" s="90">
        <v>4340862.66</v>
      </c>
      <c r="L72" s="18" t="s">
        <v>243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459464.2</v>
      </c>
      <c r="H73" s="17" t="s">
        <v>15</v>
      </c>
      <c r="I73" s="91">
        <v>459464.2</v>
      </c>
      <c r="J73" s="91"/>
      <c r="K73" s="90">
        <v>459464.2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33407452.689999998</v>
      </c>
      <c r="H76" s="26"/>
      <c r="I76" s="94">
        <v>15249428.010000002</v>
      </c>
      <c r="J76" s="94">
        <v>18158024.68</v>
      </c>
      <c r="K76" s="90">
        <v>33407452.690000001</v>
      </c>
      <c r="L76" s="27"/>
    </row>
    <row r="77" spans="1:12" ht="15.75" x14ac:dyDescent="0.25">
      <c r="F77" s="83" t="s">
        <v>200</v>
      </c>
      <c r="G77" s="95">
        <v>33407452.689999998</v>
      </c>
      <c r="H77" s="14"/>
      <c r="I77" s="85">
        <v>0.45646784720478495</v>
      </c>
      <c r="J77" s="85">
        <v>0.54353215279521516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202705552.94999996</v>
      </c>
      <c r="J83" s="87">
        <v>7.5229453698101093E-2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" priority="119" operator="notEqual">
      <formula>G15</formula>
    </cfRule>
    <cfRule type="cellIs" dxfId="130" priority="120" operator="equal">
      <formula>G15</formula>
    </cfRule>
  </conditionalFormatting>
  <conditionalFormatting sqref="K16">
    <cfRule type="cellIs" dxfId="129" priority="117" operator="notEqual">
      <formula>G16</formula>
    </cfRule>
    <cfRule type="cellIs" dxfId="128" priority="118" operator="equal">
      <formula>G16</formula>
    </cfRule>
  </conditionalFormatting>
  <conditionalFormatting sqref="K17">
    <cfRule type="cellIs" dxfId="127" priority="115" operator="notEqual">
      <formula>G17</formula>
    </cfRule>
    <cfRule type="cellIs" dxfId="126" priority="116" operator="equal">
      <formula>G17</formula>
    </cfRule>
  </conditionalFormatting>
  <conditionalFormatting sqref="K18">
    <cfRule type="cellIs" dxfId="125" priority="113" operator="notEqual">
      <formula>G18</formula>
    </cfRule>
    <cfRule type="cellIs" dxfId="124" priority="114" operator="equal">
      <formula>G18</formula>
    </cfRule>
  </conditionalFormatting>
  <conditionalFormatting sqref="K19">
    <cfRule type="cellIs" dxfId="123" priority="111" operator="notEqual">
      <formula>G19</formula>
    </cfRule>
    <cfRule type="cellIs" dxfId="122" priority="112" operator="equal">
      <formula>G19</formula>
    </cfRule>
  </conditionalFormatting>
  <conditionalFormatting sqref="K20">
    <cfRule type="cellIs" dxfId="121" priority="109" operator="notEqual">
      <formula>G20</formula>
    </cfRule>
    <cfRule type="cellIs" dxfId="120" priority="110" operator="equal">
      <formula>G20</formula>
    </cfRule>
  </conditionalFormatting>
  <conditionalFormatting sqref="K21">
    <cfRule type="cellIs" dxfId="119" priority="107" operator="notEqual">
      <formula>G21</formula>
    </cfRule>
    <cfRule type="cellIs" dxfId="118" priority="108" operator="equal">
      <formula>G21</formula>
    </cfRule>
  </conditionalFormatting>
  <conditionalFormatting sqref="K22">
    <cfRule type="cellIs" dxfId="117" priority="105" operator="notEqual">
      <formula>G22</formula>
    </cfRule>
    <cfRule type="cellIs" dxfId="116" priority="106" operator="equal">
      <formula>G22</formula>
    </cfRule>
  </conditionalFormatting>
  <conditionalFormatting sqref="K23">
    <cfRule type="cellIs" dxfId="115" priority="103" operator="notEqual">
      <formula>G23</formula>
    </cfRule>
    <cfRule type="cellIs" dxfId="114" priority="104" operator="equal">
      <formula>G23</formula>
    </cfRule>
  </conditionalFormatting>
  <conditionalFormatting sqref="K24">
    <cfRule type="cellIs" dxfId="113" priority="101" operator="notEqual">
      <formula>G24</formula>
    </cfRule>
    <cfRule type="cellIs" dxfId="112" priority="102" operator="equal">
      <formula>G24</formula>
    </cfRule>
  </conditionalFormatting>
  <conditionalFormatting sqref="K26">
    <cfRule type="cellIs" dxfId="111" priority="99" operator="notEqual">
      <formula>G26</formula>
    </cfRule>
    <cfRule type="cellIs" dxfId="110" priority="100" operator="equal">
      <formula>G26</formula>
    </cfRule>
  </conditionalFormatting>
  <conditionalFormatting sqref="K27">
    <cfRule type="cellIs" dxfId="109" priority="97" operator="notEqual">
      <formula>G27</formula>
    </cfRule>
    <cfRule type="cellIs" dxfId="108" priority="98" operator="equal">
      <formula>G27</formula>
    </cfRule>
  </conditionalFormatting>
  <conditionalFormatting sqref="K28">
    <cfRule type="cellIs" dxfId="107" priority="95" operator="notEqual">
      <formula>G28</formula>
    </cfRule>
    <cfRule type="cellIs" dxfId="106" priority="96" operator="equal">
      <formula>G28</formula>
    </cfRule>
  </conditionalFormatting>
  <conditionalFormatting sqref="K29">
    <cfRule type="cellIs" dxfId="105" priority="93" operator="notEqual">
      <formula>G29</formula>
    </cfRule>
    <cfRule type="cellIs" dxfId="104" priority="94" operator="equal">
      <formula>G29</formula>
    </cfRule>
  </conditionalFormatting>
  <conditionalFormatting sqref="K30">
    <cfRule type="cellIs" dxfId="103" priority="91" operator="notEqual">
      <formula>G30</formula>
    </cfRule>
    <cfRule type="cellIs" dxfId="102" priority="92" operator="equal">
      <formula>G30</formula>
    </cfRule>
  </conditionalFormatting>
  <conditionalFormatting sqref="K31">
    <cfRule type="cellIs" dxfId="101" priority="89" operator="notEqual">
      <formula>G31</formula>
    </cfRule>
    <cfRule type="cellIs" dxfId="100" priority="90" operator="equal">
      <formula>G31</formula>
    </cfRule>
  </conditionalFormatting>
  <conditionalFormatting sqref="K32">
    <cfRule type="cellIs" dxfId="99" priority="87" operator="notEqual">
      <formula>G32</formula>
    </cfRule>
    <cfRule type="cellIs" dxfId="98" priority="88" operator="equal">
      <formula>G32</formula>
    </cfRule>
  </conditionalFormatting>
  <conditionalFormatting sqref="K33">
    <cfRule type="cellIs" dxfId="97" priority="85" operator="notEqual">
      <formula>G33</formula>
    </cfRule>
    <cfRule type="cellIs" dxfId="96" priority="86" operator="equal">
      <formula>G33</formula>
    </cfRule>
  </conditionalFormatting>
  <conditionalFormatting sqref="K34">
    <cfRule type="cellIs" dxfId="95" priority="83" operator="notEqual">
      <formula>G34</formula>
    </cfRule>
    <cfRule type="cellIs" dxfId="94" priority="84" operator="equal">
      <formula>G34</formula>
    </cfRule>
  </conditionalFormatting>
  <conditionalFormatting sqref="K35">
    <cfRule type="cellIs" dxfId="93" priority="81" operator="notEqual">
      <formula>G35</formula>
    </cfRule>
    <cfRule type="cellIs" dxfId="92" priority="82" operator="equal">
      <formula>G35</formula>
    </cfRule>
  </conditionalFormatting>
  <conditionalFormatting sqref="K36">
    <cfRule type="cellIs" dxfId="91" priority="79" operator="notEqual">
      <formula>G36</formula>
    </cfRule>
    <cfRule type="cellIs" dxfId="90" priority="80" operator="equal">
      <formula>G36</formula>
    </cfRule>
  </conditionalFormatting>
  <conditionalFormatting sqref="K37">
    <cfRule type="cellIs" dxfId="89" priority="77" operator="notEqual">
      <formula>G37</formula>
    </cfRule>
    <cfRule type="cellIs" dxfId="88" priority="78" operator="equal">
      <formula>G37</formula>
    </cfRule>
  </conditionalFormatting>
  <conditionalFormatting sqref="K38">
    <cfRule type="cellIs" dxfId="87" priority="75" operator="notEqual">
      <formula>G38</formula>
    </cfRule>
    <cfRule type="cellIs" dxfId="86" priority="76" operator="equal">
      <formula>G38</formula>
    </cfRule>
  </conditionalFormatting>
  <conditionalFormatting sqref="K39">
    <cfRule type="cellIs" dxfId="85" priority="73" operator="notEqual">
      <formula>G39</formula>
    </cfRule>
    <cfRule type="cellIs" dxfId="84" priority="74" operator="equal">
      <formula>G39</formula>
    </cfRule>
  </conditionalFormatting>
  <conditionalFormatting sqref="K40">
    <cfRule type="cellIs" dxfId="83" priority="71" operator="notEqual">
      <formula>G40</formula>
    </cfRule>
    <cfRule type="cellIs" dxfId="82" priority="72" operator="equal">
      <formula>G40</formula>
    </cfRule>
  </conditionalFormatting>
  <conditionalFormatting sqref="K41">
    <cfRule type="cellIs" dxfId="81" priority="69" operator="notEqual">
      <formula>G41</formula>
    </cfRule>
    <cfRule type="cellIs" dxfId="80" priority="70" operator="equal">
      <formula>G41</formula>
    </cfRule>
  </conditionalFormatting>
  <conditionalFormatting sqref="K43">
    <cfRule type="cellIs" dxfId="79" priority="67" operator="notEqual">
      <formula>G43</formula>
    </cfRule>
    <cfRule type="cellIs" dxfId="78" priority="68" operator="equal">
      <formula>G43</formula>
    </cfRule>
  </conditionalFormatting>
  <conditionalFormatting sqref="K44">
    <cfRule type="cellIs" dxfId="77" priority="65" operator="notEqual">
      <formula>G44</formula>
    </cfRule>
    <cfRule type="cellIs" dxfId="76" priority="66" operator="equal">
      <formula>G44</formula>
    </cfRule>
  </conditionalFormatting>
  <conditionalFormatting sqref="K45">
    <cfRule type="cellIs" dxfId="75" priority="63" operator="notEqual">
      <formula>G45</formula>
    </cfRule>
    <cfRule type="cellIs" dxfId="74" priority="64" operator="equal">
      <formula>G45</formula>
    </cfRule>
  </conditionalFormatting>
  <conditionalFormatting sqref="K46">
    <cfRule type="cellIs" dxfId="73" priority="61" operator="notEqual">
      <formula>G46</formula>
    </cfRule>
    <cfRule type="cellIs" dxfId="72" priority="62" operator="equal">
      <formula>G46</formula>
    </cfRule>
  </conditionalFormatting>
  <conditionalFormatting sqref="K47">
    <cfRule type="cellIs" dxfId="71" priority="59" operator="notEqual">
      <formula>G47</formula>
    </cfRule>
    <cfRule type="cellIs" dxfId="70" priority="60" operator="equal">
      <formula>G47</formula>
    </cfRule>
  </conditionalFormatting>
  <conditionalFormatting sqref="K48">
    <cfRule type="cellIs" dxfId="69" priority="57" operator="notEqual">
      <formula>G48</formula>
    </cfRule>
    <cfRule type="cellIs" dxfId="68" priority="58" operator="equal">
      <formula>G48</formula>
    </cfRule>
  </conditionalFormatting>
  <conditionalFormatting sqref="K49">
    <cfRule type="cellIs" dxfId="67" priority="55" operator="notEqual">
      <formula>G49</formula>
    </cfRule>
    <cfRule type="cellIs" dxfId="66" priority="56" operator="equal">
      <formula>G49</formula>
    </cfRule>
  </conditionalFormatting>
  <conditionalFormatting sqref="K50">
    <cfRule type="cellIs" dxfId="65" priority="53" operator="notEqual">
      <formula>G50</formula>
    </cfRule>
    <cfRule type="cellIs" dxfId="64" priority="54" operator="equal">
      <formula>G50</formula>
    </cfRule>
  </conditionalFormatting>
  <conditionalFormatting sqref="K51">
    <cfRule type="cellIs" dxfId="63" priority="51" operator="notEqual">
      <formula>G51</formula>
    </cfRule>
    <cfRule type="cellIs" dxfId="62" priority="52" operator="equal">
      <formula>G51</formula>
    </cfRule>
  </conditionalFormatting>
  <conditionalFormatting sqref="K52">
    <cfRule type="cellIs" dxfId="61" priority="49" operator="notEqual">
      <formula>G52</formula>
    </cfRule>
    <cfRule type="cellIs" dxfId="60" priority="50" operator="equal">
      <formula>G52</formula>
    </cfRule>
  </conditionalFormatting>
  <conditionalFormatting sqref="K53">
    <cfRule type="cellIs" dxfId="59" priority="47" operator="notEqual">
      <formula>G53</formula>
    </cfRule>
    <cfRule type="cellIs" dxfId="58" priority="48" operator="equal">
      <formula>G53</formula>
    </cfRule>
  </conditionalFormatting>
  <conditionalFormatting sqref="K54">
    <cfRule type="cellIs" dxfId="57" priority="45" operator="notEqual">
      <formula>G54</formula>
    </cfRule>
    <cfRule type="cellIs" dxfId="56" priority="46" operator="equal">
      <formula>G54</formula>
    </cfRule>
  </conditionalFormatting>
  <conditionalFormatting sqref="K55">
    <cfRule type="cellIs" dxfId="55" priority="43" operator="notEqual">
      <formula>G55</formula>
    </cfRule>
    <cfRule type="cellIs" dxfId="54" priority="44" operator="equal">
      <formula>G55</formula>
    </cfRule>
  </conditionalFormatting>
  <conditionalFormatting sqref="K56">
    <cfRule type="cellIs" dxfId="53" priority="41" operator="notEqual">
      <formula>G56</formula>
    </cfRule>
    <cfRule type="cellIs" dxfId="52" priority="42" operator="equal">
      <formula>G56</formula>
    </cfRule>
  </conditionalFormatting>
  <conditionalFormatting sqref="K57">
    <cfRule type="cellIs" dxfId="51" priority="39" operator="notEqual">
      <formula>G57</formula>
    </cfRule>
    <cfRule type="cellIs" dxfId="50" priority="40" operator="equal">
      <formula>G57</formula>
    </cfRule>
  </conditionalFormatting>
  <conditionalFormatting sqref="K58">
    <cfRule type="cellIs" dxfId="49" priority="37" operator="notEqual">
      <formula>G58</formula>
    </cfRule>
    <cfRule type="cellIs" dxfId="48" priority="38" operator="equal">
      <formula>G58</formula>
    </cfRule>
  </conditionalFormatting>
  <conditionalFormatting sqref="K59">
    <cfRule type="cellIs" dxfId="47" priority="35" operator="notEqual">
      <formula>G59</formula>
    </cfRule>
    <cfRule type="cellIs" dxfId="46" priority="36" operator="equal">
      <formula>G59</formula>
    </cfRule>
  </conditionalFormatting>
  <conditionalFormatting sqref="K60">
    <cfRule type="cellIs" dxfId="45" priority="33" operator="notEqual">
      <formula>G60</formula>
    </cfRule>
    <cfRule type="cellIs" dxfId="44" priority="34" operator="equal">
      <formula>G60</formula>
    </cfRule>
  </conditionalFormatting>
  <conditionalFormatting sqref="K61">
    <cfRule type="cellIs" dxfId="43" priority="31" operator="notEqual">
      <formula>G61</formula>
    </cfRule>
    <cfRule type="cellIs" dxfId="42" priority="32" operator="equal">
      <formula>G61</formula>
    </cfRule>
  </conditionalFormatting>
  <conditionalFormatting sqref="K62">
    <cfRule type="cellIs" dxfId="41" priority="29" operator="notEqual">
      <formula>G62</formula>
    </cfRule>
    <cfRule type="cellIs" dxfId="40" priority="30" operator="equal">
      <formula>G62</formula>
    </cfRule>
  </conditionalFormatting>
  <conditionalFormatting sqref="K63">
    <cfRule type="cellIs" dxfId="39" priority="27" operator="notEqual">
      <formula>G63</formula>
    </cfRule>
    <cfRule type="cellIs" dxfId="38" priority="28" operator="equal">
      <formula>G63</formula>
    </cfRule>
  </conditionalFormatting>
  <conditionalFormatting sqref="K67">
    <cfRule type="cellIs" dxfId="37" priority="25" operator="notEqual">
      <formula>G67</formula>
    </cfRule>
    <cfRule type="cellIs" dxfId="36" priority="26" operator="equal">
      <formula>G67</formula>
    </cfRule>
  </conditionalFormatting>
  <conditionalFormatting sqref="K68">
    <cfRule type="cellIs" dxfId="35" priority="23" operator="notEqual">
      <formula>G68</formula>
    </cfRule>
    <cfRule type="cellIs" dxfId="34" priority="24" operator="equal">
      <formula>G68</formula>
    </cfRule>
  </conditionalFormatting>
  <conditionalFormatting sqref="K69">
    <cfRule type="cellIs" dxfId="33" priority="21" operator="notEqual">
      <formula>G69</formula>
    </cfRule>
    <cfRule type="cellIs" dxfId="32" priority="22" operator="equal">
      <formula>G69</formula>
    </cfRule>
  </conditionalFormatting>
  <conditionalFormatting sqref="K71">
    <cfRule type="cellIs" dxfId="31" priority="19" operator="notEqual">
      <formula>G71</formula>
    </cfRule>
    <cfRule type="cellIs" dxfId="30" priority="20" operator="equal">
      <formula>G71</formula>
    </cfRule>
  </conditionalFormatting>
  <conditionalFormatting sqref="K72">
    <cfRule type="cellIs" dxfId="29" priority="17" operator="notEqual">
      <formula>G72</formula>
    </cfRule>
    <cfRule type="cellIs" dxfId="28" priority="18" operator="equal">
      <formula>G72</formula>
    </cfRule>
  </conditionalFormatting>
  <conditionalFormatting sqref="K73">
    <cfRule type="cellIs" dxfId="27" priority="15" operator="notEqual">
      <formula>G73</formula>
    </cfRule>
    <cfRule type="cellIs" dxfId="26" priority="16" operator="equal">
      <formula>G73</formula>
    </cfRule>
  </conditionalFormatting>
  <conditionalFormatting sqref="K76">
    <cfRule type="cellIs" dxfId="25" priority="13" operator="notEqual">
      <formula>G76</formula>
    </cfRule>
    <cfRule type="cellIs" dxfId="24" priority="14" operator="equal">
      <formula>G76</formula>
    </cfRule>
  </conditionalFormatting>
  <conditionalFormatting sqref="K9">
    <cfRule type="cellIs" dxfId="23" priority="131" operator="notEqual">
      <formula>G9</formula>
    </cfRule>
    <cfRule type="cellIs" dxfId="22" priority="132" operator="equal">
      <formula>G9</formula>
    </cfRule>
  </conditionalFormatting>
  <conditionalFormatting sqref="K10">
    <cfRule type="cellIs" dxfId="21" priority="129" operator="notEqual">
      <formula>G10</formula>
    </cfRule>
    <cfRule type="cellIs" dxfId="20" priority="130" operator="equal">
      <formula>G10</formula>
    </cfRule>
  </conditionalFormatting>
  <conditionalFormatting sqref="K11">
    <cfRule type="cellIs" dxfId="19" priority="127" operator="notEqual">
      <formula>G11</formula>
    </cfRule>
    <cfRule type="cellIs" dxfId="18" priority="128" operator="equal">
      <formula>G11</formula>
    </cfRule>
  </conditionalFormatting>
  <conditionalFormatting sqref="K12">
    <cfRule type="cellIs" dxfId="17" priority="125" operator="notEqual">
      <formula>G12</formula>
    </cfRule>
    <cfRule type="cellIs" dxfId="16" priority="126" operator="equal">
      <formula>G12</formula>
    </cfRule>
  </conditionalFormatting>
  <conditionalFormatting sqref="K13">
    <cfRule type="cellIs" dxfId="15" priority="123" operator="notEqual">
      <formula>G13</formula>
    </cfRule>
    <cfRule type="cellIs" dxfId="14" priority="124" operator="equal">
      <formula>G13</formula>
    </cfRule>
  </conditionalFormatting>
  <conditionalFormatting sqref="K14">
    <cfRule type="cellIs" dxfId="13" priority="121" operator="notEqual">
      <formula>G14</formula>
    </cfRule>
    <cfRule type="cellIs" dxfId="12" priority="122" operator="equal">
      <formula>G14</formula>
    </cfRule>
  </conditionalFormatting>
  <conditionalFormatting sqref="G76">
    <cfRule type="cellIs" dxfId="11" priority="11" operator="notEqual">
      <formula>$G$77</formula>
    </cfRule>
    <cfRule type="cellIs" dxfId="1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908051A-74CA-4EBB-BA7E-91B55C2EA66D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E66EFBF-18A5-41A3-BF5F-2C979361F36C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CB76F97D-E81A-4D4D-AD3F-03B2E5343471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43DD49-7066-400A-97BB-243F9C38AE7B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87F9B8F-6BE6-47B6-B7EA-098306FF62EC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4DF45E3-F971-40A1-BC7E-C49998B3F95A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4C3B7B20-9174-4B7B-9188-E06AFE6642B5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7A5D7DA-C435-4F43-8C92-3412E70230C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4AEB02A-0993-46E0-BC6D-485A4DAFF9E6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0EC5BF9-F9BC-4EC4-AA5C-C67E230BE18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69.85546875" style="1" customWidth="1"/>
    <col min="7" max="7" width="16.28515625" style="1" bestFit="1" customWidth="1"/>
    <col min="8" max="8" width="18" style="1" hidden="1" customWidth="1"/>
    <col min="9" max="9" width="22.140625" style="1" bestFit="1" customWidth="1"/>
    <col min="10" max="10" width="16.7109375" style="1" bestFit="1" customWidth="1"/>
    <col min="11" max="11" width="16.28515625" style="1" hidden="1" customWidth="1"/>
    <col min="12" max="12" width="82.5703125" style="1" hidden="1" customWidth="1"/>
    <col min="13" max="16384" width="9.140625" style="1"/>
  </cols>
  <sheetData>
    <row r="1" spans="1:12" ht="15.75" x14ac:dyDescent="0.25">
      <c r="A1" s="159" t="s">
        <v>0</v>
      </c>
      <c r="B1" s="156"/>
      <c r="C1" s="157"/>
      <c r="D1" s="156"/>
      <c r="E1" s="156"/>
      <c r="F1" s="158"/>
      <c r="G1" s="156"/>
      <c r="H1" s="156"/>
      <c r="I1" s="156"/>
      <c r="J1" s="156"/>
      <c r="K1" s="156"/>
      <c r="L1" s="156"/>
    </row>
    <row r="2" spans="1:12" ht="15.75" x14ac:dyDescent="0.25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5.75" x14ac:dyDescent="0.25">
      <c r="A3" s="2" t="s">
        <v>198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 thickBot="1" x14ac:dyDescent="0.35">
      <c r="A4" s="160" t="s">
        <v>173</v>
      </c>
      <c r="B4" s="161"/>
      <c r="C4" s="161"/>
      <c r="D4" s="161"/>
      <c r="E4" s="161"/>
      <c r="F4" s="16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8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88716889</v>
      </c>
      <c r="H8" s="10"/>
      <c r="I8" s="13">
        <v>54947232</v>
      </c>
      <c r="J8" s="13">
        <v>33769657</v>
      </c>
      <c r="K8" s="13">
        <f>ROUND(SUM(EASTERN:VALENCIA!K8),0)</f>
        <v>0</v>
      </c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v>697238</v>
      </c>
      <c r="H9" s="17"/>
      <c r="I9" s="16">
        <v>452740</v>
      </c>
      <c r="J9" s="16">
        <v>244498</v>
      </c>
      <c r="K9" s="13">
        <f>ROUND(SUM(EASTERN:VALENCIA!K9),0)</f>
        <v>697238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1007456</v>
      </c>
      <c r="H10" s="17"/>
      <c r="I10" s="16">
        <v>588292</v>
      </c>
      <c r="J10" s="16">
        <v>419165</v>
      </c>
      <c r="K10" s="13">
        <f>ROUND(SUM(EASTERN:VALENCIA!K10),0)</f>
        <v>1007456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20241356</v>
      </c>
      <c r="H11" s="17"/>
      <c r="I11" s="16">
        <v>19890104</v>
      </c>
      <c r="J11" s="16">
        <v>351252</v>
      </c>
      <c r="K11" s="13">
        <f>ROUND(SUM(EASTERN:VALENCIA!K11),0)</f>
        <v>20241356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v>2058182</v>
      </c>
      <c r="H12" s="17"/>
      <c r="I12" s="16">
        <v>1609817</v>
      </c>
      <c r="J12" s="16">
        <v>448365</v>
      </c>
      <c r="K12" s="13">
        <f>ROUND(SUM(EASTERN:VALENCIA!K12),0)</f>
        <v>2058182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22710577</v>
      </c>
      <c r="H13" s="17"/>
      <c r="I13" s="16">
        <v>19583932</v>
      </c>
      <c r="J13" s="16">
        <v>3126645</v>
      </c>
      <c r="K13" s="13">
        <f>ROUND(SUM(EASTERN:VALENCIA!K13),0)</f>
        <v>22710577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17930447</v>
      </c>
      <c r="H14" s="17"/>
      <c r="I14" s="16">
        <v>921326</v>
      </c>
      <c r="J14" s="16">
        <v>17009120</v>
      </c>
      <c r="K14" s="13">
        <f>ROUND(SUM(EASTERN:VALENCIA!K14),0)</f>
        <v>17930447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>
        <v>1312342</v>
      </c>
      <c r="H15" s="17"/>
      <c r="I15" s="16">
        <v>1214754</v>
      </c>
      <c r="J15" s="16">
        <v>97589</v>
      </c>
      <c r="K15" s="13">
        <f>ROUND(SUM(EASTERN:VALENCIA!K15),0)</f>
        <v>1312342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v>143802</v>
      </c>
      <c r="H16" s="17"/>
      <c r="I16" s="16">
        <v>143802</v>
      </c>
      <c r="J16" s="16">
        <v>0</v>
      </c>
      <c r="K16" s="13">
        <f>ROUND(SUM(EASTERN:VALENCIA!K16),0)</f>
        <v>143802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>
        <v>1328471</v>
      </c>
      <c r="H17" s="17"/>
      <c r="I17" s="16">
        <v>1070251</v>
      </c>
      <c r="J17" s="16">
        <v>258220</v>
      </c>
      <c r="K17" s="13">
        <f>ROUND(SUM(EASTERN:VALENCIA!K17),0)</f>
        <v>1328471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11483601</v>
      </c>
      <c r="H18" s="17"/>
      <c r="I18" s="16">
        <v>1558554</v>
      </c>
      <c r="J18" s="16">
        <v>9925047</v>
      </c>
      <c r="K18" s="13">
        <f>ROUND(SUM(EASTERN:VALENCIA!K18),0)</f>
        <v>11483601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6">
        <v>1548426</v>
      </c>
      <c r="H19" s="17"/>
      <c r="I19" s="16">
        <v>415846</v>
      </c>
      <c r="J19" s="16">
        <v>1132580</v>
      </c>
      <c r="K19" s="13">
        <f>ROUND(SUM(EASTERN:VALENCIA!K19),0)</f>
        <v>1548426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9">
        <v>7124815</v>
      </c>
      <c r="H20" s="17"/>
      <c r="I20" s="19">
        <v>6681792</v>
      </c>
      <c r="J20" s="19">
        <v>443023</v>
      </c>
      <c r="K20" s="13">
        <f>ROUND(SUM(EASTERN:VALENCIA!K20),0)</f>
        <v>7124815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v>988129</v>
      </c>
      <c r="H21" s="17"/>
      <c r="I21" s="16">
        <v>805692</v>
      </c>
      <c r="J21" s="16">
        <v>182437</v>
      </c>
      <c r="K21" s="13">
        <f>ROUND(SUM(EASTERN:VALENCIA!K21),0)</f>
        <v>988129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v>119041</v>
      </c>
      <c r="H22" s="17"/>
      <c r="I22" s="16">
        <v>0</v>
      </c>
      <c r="J22" s="16">
        <v>119041</v>
      </c>
      <c r="K22" s="13">
        <f>ROUND(SUM(EASTERN:VALENCIA!K22),0)</f>
        <v>119041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>
        <v>12945</v>
      </c>
      <c r="H23" s="17"/>
      <c r="I23" s="16">
        <v>500</v>
      </c>
      <c r="J23" s="16">
        <v>12445</v>
      </c>
      <c r="K23" s="13">
        <f>ROUND(SUM(EASTERN:VALENCIA!K23),0)</f>
        <v>12945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>
        <v>10060</v>
      </c>
      <c r="H24" s="17"/>
      <c r="I24" s="22">
        <v>9829</v>
      </c>
      <c r="J24" s="22">
        <v>231</v>
      </c>
      <c r="K24" s="13">
        <f>ROUND(SUM(EASTERN:VALENCIA!K24),0)</f>
        <v>10060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68653992</v>
      </c>
      <c r="H25" s="10"/>
      <c r="I25" s="13">
        <v>41782314</v>
      </c>
      <c r="J25" s="13">
        <v>26871678</v>
      </c>
      <c r="K25" s="13">
        <f>ROUND(SUM(EASTERN:VALENCIA!K25),0)</f>
        <v>0</v>
      </c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>
        <v>4524289</v>
      </c>
      <c r="H26" s="17"/>
      <c r="I26" s="16">
        <v>2811280</v>
      </c>
      <c r="J26" s="16">
        <v>1713009</v>
      </c>
      <c r="K26" s="13">
        <f>ROUND(SUM(EASTERN:VALENCIA!K26),0)</f>
        <v>4524289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3376991</v>
      </c>
      <c r="H27" s="17"/>
      <c r="I27" s="16">
        <v>2680230</v>
      </c>
      <c r="J27" s="16">
        <v>696761</v>
      </c>
      <c r="K27" s="13">
        <f>ROUND(SUM(EASTERN:VALENCIA!K27),0)</f>
        <v>3376991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14864890</v>
      </c>
      <c r="H28" s="17"/>
      <c r="I28" s="16">
        <v>13098376</v>
      </c>
      <c r="J28" s="16">
        <v>1766513</v>
      </c>
      <c r="K28" s="13">
        <f>ROUND(SUM(EASTERN:VALENCIA!K28),0)</f>
        <v>14864890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6432416</v>
      </c>
      <c r="H29" s="17"/>
      <c r="I29" s="16">
        <v>3528021</v>
      </c>
      <c r="J29" s="16">
        <v>2904395</v>
      </c>
      <c r="K29" s="13">
        <f>ROUND(SUM(EASTERN:VALENCIA!K29),0)</f>
        <v>6432416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v>12223602</v>
      </c>
      <c r="H30" s="17"/>
      <c r="I30" s="16">
        <v>7840030</v>
      </c>
      <c r="J30" s="16">
        <v>4383571</v>
      </c>
      <c r="K30" s="13">
        <f>ROUND(SUM(EASTERN:VALENCIA!K30),0)</f>
        <v>12223602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3723159</v>
      </c>
      <c r="H31" s="17"/>
      <c r="I31" s="16">
        <v>3225448</v>
      </c>
      <c r="J31" s="16">
        <v>497712</v>
      </c>
      <c r="K31" s="13">
        <f>ROUND(SUM(EASTERN:VALENCIA!K31),0)</f>
        <v>3723159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7194895</v>
      </c>
      <c r="H32" s="17"/>
      <c r="I32" s="16">
        <v>1234791</v>
      </c>
      <c r="J32" s="16">
        <v>5960104</v>
      </c>
      <c r="K32" s="13">
        <f>ROUND(SUM(EASTERN:VALENCIA!K32),0)</f>
        <v>7194895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2310168</v>
      </c>
      <c r="H33" s="17"/>
      <c r="I33" s="16">
        <v>367628</v>
      </c>
      <c r="J33" s="16">
        <v>1942540</v>
      </c>
      <c r="K33" s="13">
        <f>ROUND(SUM(EASTERN:VALENCIA!K33),0)</f>
        <v>2310168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1821356</v>
      </c>
      <c r="H34" s="17"/>
      <c r="I34" s="16">
        <v>1398332</v>
      </c>
      <c r="J34" s="16">
        <v>423023</v>
      </c>
      <c r="K34" s="13">
        <f>ROUND(SUM(EASTERN:VALENCIA!K34),0)</f>
        <v>1821356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5511185</v>
      </c>
      <c r="H35" s="17"/>
      <c r="I35" s="16">
        <v>3560913</v>
      </c>
      <c r="J35" s="16">
        <v>1950272</v>
      </c>
      <c r="K35" s="13">
        <f>ROUND(SUM(EASTERN:VALENCIA!K35),0)</f>
        <v>5511185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>
        <v>550238</v>
      </c>
      <c r="H36" s="17"/>
      <c r="I36" s="16">
        <v>550238</v>
      </c>
      <c r="J36" s="16">
        <v>0</v>
      </c>
      <c r="K36" s="13">
        <f>ROUND(SUM(EASTERN:VALENCIA!K36),0)</f>
        <v>550238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v>1614188</v>
      </c>
      <c r="H37" s="17"/>
      <c r="I37" s="16">
        <v>768829</v>
      </c>
      <c r="J37" s="16">
        <v>845359</v>
      </c>
      <c r="K37" s="13">
        <f>ROUND(SUM(EASTERN:VALENCIA!K37),0)</f>
        <v>1614188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>
        <v>0</v>
      </c>
      <c r="H38" s="17"/>
      <c r="I38" s="16">
        <v>0</v>
      </c>
      <c r="J38" s="16">
        <v>0</v>
      </c>
      <c r="K38" s="13">
        <f>ROUND(SUM(EASTERN:VALENCIA!K38),0)</f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>
        <v>116507</v>
      </c>
      <c r="H39" s="17"/>
      <c r="I39" s="16">
        <v>0</v>
      </c>
      <c r="J39" s="16">
        <v>116507</v>
      </c>
      <c r="K39" s="13">
        <f>ROUND(SUM(EASTERN:VALENCIA!K39),0)</f>
        <v>116507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>
        <v>2595794</v>
      </c>
      <c r="H40" s="17"/>
      <c r="I40" s="16">
        <v>363832</v>
      </c>
      <c r="J40" s="16">
        <v>2231962</v>
      </c>
      <c r="K40" s="13">
        <f>ROUND(SUM(EASTERN:VALENCIA!K40),0)</f>
        <v>2595794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1794314</v>
      </c>
      <c r="H41" s="17"/>
      <c r="I41" s="16">
        <v>354365</v>
      </c>
      <c r="J41" s="16">
        <v>1439949</v>
      </c>
      <c r="K41" s="13">
        <f>ROUND(SUM(EASTERN:VALENCIA!K41),0)</f>
        <v>1794314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188309296</v>
      </c>
      <c r="H42" s="10"/>
      <c r="I42" s="13">
        <v>55129546</v>
      </c>
      <c r="J42" s="13">
        <v>133179750</v>
      </c>
      <c r="K42" s="13">
        <f>ROUND(SUM(EASTERN:VALENCIA!K42),0)</f>
        <v>0</v>
      </c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v>49850589</v>
      </c>
      <c r="H43" s="17"/>
      <c r="I43" s="16">
        <v>2044198</v>
      </c>
      <c r="J43" s="16">
        <v>47806391</v>
      </c>
      <c r="K43" s="13">
        <f>ROUND(SUM(EASTERN:VALENCIA!K43),0)</f>
        <v>49850589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36081574</v>
      </c>
      <c r="H44" s="17"/>
      <c r="I44" s="16">
        <v>7304331</v>
      </c>
      <c r="J44" s="16">
        <v>28777243</v>
      </c>
      <c r="K44" s="13">
        <f>ROUND(SUM(EASTERN:VALENCIA!K44),0)</f>
        <v>36081574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>
        <v>6776331</v>
      </c>
      <c r="H45" s="17"/>
      <c r="I45" s="16">
        <v>985662</v>
      </c>
      <c r="J45" s="16">
        <v>5790668</v>
      </c>
      <c r="K45" s="13">
        <f>ROUND(SUM(EASTERN:VALENCIA!K45),0)</f>
        <v>6776331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>
        <v>5860377</v>
      </c>
      <c r="H46" s="17"/>
      <c r="I46" s="16">
        <v>12183</v>
      </c>
      <c r="J46" s="16">
        <v>5848193</v>
      </c>
      <c r="K46" s="13">
        <f>ROUND(SUM(EASTERN:VALENCIA!K46),0)</f>
        <v>5860377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31708341</v>
      </c>
      <c r="H47" s="17"/>
      <c r="I47" s="16">
        <v>30105653</v>
      </c>
      <c r="J47" s="16">
        <v>1602688</v>
      </c>
      <c r="K47" s="13">
        <f>ROUND(SUM(EASTERN:VALENCIA!K47),0)</f>
        <v>31708341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>
        <v>1063809</v>
      </c>
      <c r="H48" s="17"/>
      <c r="I48" s="16">
        <v>661203</v>
      </c>
      <c r="J48" s="16">
        <v>402605</v>
      </c>
      <c r="K48" s="13">
        <f>ROUND(SUM(EASTERN:VALENCIA!K48),0)</f>
        <v>1063809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8555431</v>
      </c>
      <c r="H49" s="17"/>
      <c r="I49" s="16">
        <v>7401396</v>
      </c>
      <c r="J49" s="16">
        <v>1154035</v>
      </c>
      <c r="K49" s="13">
        <f>ROUND(SUM(EASTERN:VALENCIA!K49),0)</f>
        <v>8555431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v>1509116</v>
      </c>
      <c r="H50" s="17"/>
      <c r="I50" s="16">
        <v>774278</v>
      </c>
      <c r="J50" s="16">
        <v>734838</v>
      </c>
      <c r="K50" s="13">
        <f>ROUND(SUM(EASTERN:VALENCIA!K50),0)</f>
        <v>1509116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>
        <v>0</v>
      </c>
      <c r="H51" s="17"/>
      <c r="I51" s="16">
        <v>0</v>
      </c>
      <c r="J51" s="16">
        <v>0</v>
      </c>
      <c r="K51" s="13">
        <f>ROUND(SUM(EASTERN:VALENCIA!K51),0)</f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v>561257</v>
      </c>
      <c r="H52" s="17"/>
      <c r="I52" s="16">
        <v>104582</v>
      </c>
      <c r="J52" s="16">
        <v>456675</v>
      </c>
      <c r="K52" s="13">
        <f>ROUND(SUM(EASTERN:VALENCIA!K52),0)</f>
        <v>561257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>
        <v>1543187</v>
      </c>
      <c r="H53" s="17"/>
      <c r="I53" s="16">
        <v>1431295</v>
      </c>
      <c r="J53" s="16">
        <v>111892</v>
      </c>
      <c r="K53" s="13">
        <f>ROUND(SUM(EASTERN:VALENCIA!K53),0)</f>
        <v>1543187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v>3579585</v>
      </c>
      <c r="H54" s="17"/>
      <c r="I54" s="16">
        <v>699730</v>
      </c>
      <c r="J54" s="16">
        <v>2879855</v>
      </c>
      <c r="K54" s="13">
        <f>ROUND(SUM(EASTERN:VALENCIA!K54),0)</f>
        <v>3579585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>
        <v>7097526</v>
      </c>
      <c r="H55" s="17"/>
      <c r="I55" s="16">
        <v>142997</v>
      </c>
      <c r="J55" s="16">
        <v>6954529</v>
      </c>
      <c r="K55" s="13">
        <f>ROUND(SUM(EASTERN:VALENCIA!K55),0)</f>
        <v>7097526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v>3994677</v>
      </c>
      <c r="H56" s="17"/>
      <c r="I56" s="16">
        <v>487473</v>
      </c>
      <c r="J56" s="16">
        <v>3507205</v>
      </c>
      <c r="K56" s="13">
        <f>ROUND(SUM(EASTERN:VALENCIA!K56),0)</f>
        <v>3994677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v>1801365</v>
      </c>
      <c r="H57" s="17"/>
      <c r="I57" s="16">
        <v>517932</v>
      </c>
      <c r="J57" s="16">
        <v>1283433</v>
      </c>
      <c r="K57" s="13">
        <f>ROUND(SUM(EASTERN:VALENCIA!K57),0)</f>
        <v>1801365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>
        <v>652223</v>
      </c>
      <c r="H58" s="17"/>
      <c r="I58" s="16">
        <v>0</v>
      </c>
      <c r="J58" s="16">
        <v>652223</v>
      </c>
      <c r="K58" s="13">
        <f>ROUND(SUM(EASTERN:VALENCIA!K58),0)</f>
        <v>652223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>
        <v>6848196</v>
      </c>
      <c r="H59" s="17"/>
      <c r="I59" s="16">
        <v>1028938</v>
      </c>
      <c r="J59" s="16">
        <v>5819258</v>
      </c>
      <c r="K59" s="13">
        <f>ROUND(SUM(EASTERN:VALENCIA!K59),0)</f>
        <v>6848196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506477</v>
      </c>
      <c r="H60" s="17"/>
      <c r="I60" s="16">
        <v>107887</v>
      </c>
      <c r="J60" s="16">
        <v>398590</v>
      </c>
      <c r="K60" s="13">
        <f>ROUND(SUM(EASTERN:VALENCIA!K60),0)</f>
        <v>506477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2423720</v>
      </c>
      <c r="H61" s="17"/>
      <c r="I61" s="16">
        <v>1169196</v>
      </c>
      <c r="J61" s="16">
        <v>1254524</v>
      </c>
      <c r="K61" s="13">
        <f>ROUND(SUM(EASTERN:VALENCIA!K61),0)</f>
        <v>2423720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16754895</v>
      </c>
      <c r="H62" s="17"/>
      <c r="I62" s="16">
        <v>150610</v>
      </c>
      <c r="J62" s="16">
        <v>16604285</v>
      </c>
      <c r="K62" s="13">
        <f>ROUND(SUM(EASTERN:VALENCIA!K62),0)</f>
        <v>16754895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1140622</v>
      </c>
      <c r="H63" s="17"/>
      <c r="I63" s="16">
        <v>0</v>
      </c>
      <c r="J63" s="16">
        <v>1140622</v>
      </c>
      <c r="K63" s="13">
        <f>ROUND(SUM(EASTERN:VALENCIA!K63),0)</f>
        <v>1140622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>
        <v>0</v>
      </c>
      <c r="H64" s="10"/>
      <c r="I64" s="13">
        <v>0</v>
      </c>
      <c r="J64" s="13">
        <v>0</v>
      </c>
      <c r="K64" s="13">
        <f>ROUND(SUM(EASTERN:VALENCIA!K64),0)</f>
        <v>0</v>
      </c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>
        <v>0</v>
      </c>
      <c r="H65" s="10"/>
      <c r="I65" s="13">
        <v>0</v>
      </c>
      <c r="J65" s="13">
        <v>0</v>
      </c>
      <c r="K65" s="13">
        <f>ROUND(SUM(EASTERN:VALENCIA!K65),0)</f>
        <v>0</v>
      </c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4103127</v>
      </c>
      <c r="H66" s="10"/>
      <c r="I66" s="13">
        <v>996894</v>
      </c>
      <c r="J66" s="13">
        <v>3106233</v>
      </c>
      <c r="K66" s="13">
        <f>ROUND(SUM(EASTERN:VALENCIA!K66),0)</f>
        <v>0</v>
      </c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>
        <v>508165</v>
      </c>
      <c r="H67" s="17"/>
      <c r="I67" s="16">
        <v>402905</v>
      </c>
      <c r="J67" s="16">
        <v>105260</v>
      </c>
      <c r="K67" s="13">
        <f>ROUND(SUM(EASTERN:VALENCIA!K67),0)</f>
        <v>508165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>
        <v>440534</v>
      </c>
      <c r="H68" s="17"/>
      <c r="I68" s="16">
        <v>440534</v>
      </c>
      <c r="J68" s="16">
        <v>0</v>
      </c>
      <c r="K68" s="13">
        <f>ROUND(SUM(EASTERN:VALENCIA!K68),0)</f>
        <v>440534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v>3154428</v>
      </c>
      <c r="H69" s="17"/>
      <c r="I69" s="16">
        <v>153455</v>
      </c>
      <c r="J69" s="16">
        <v>3000973</v>
      </c>
      <c r="K69" s="13">
        <f>ROUND(SUM(EASTERN:VALENCIA!K69),0)</f>
        <v>3154428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51971988</v>
      </c>
      <c r="H70" s="10"/>
      <c r="I70" s="13">
        <v>24925237</v>
      </c>
      <c r="J70" s="13">
        <v>27046751</v>
      </c>
      <c r="K70" s="13">
        <f>ROUND(SUM(EASTERN:VALENCIA!K70),0)</f>
        <v>0</v>
      </c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v>1739161</v>
      </c>
      <c r="H71" s="17"/>
      <c r="I71" s="16">
        <v>566613</v>
      </c>
      <c r="J71" s="16">
        <v>1172548</v>
      </c>
      <c r="K71" s="13">
        <f>ROUND(SUM(EASTERN:VALENCIA!K71),0)</f>
        <v>1739161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38059719</v>
      </c>
      <c r="H72" s="17"/>
      <c r="I72" s="16">
        <v>22450937</v>
      </c>
      <c r="J72" s="16">
        <v>15608782</v>
      </c>
      <c r="K72" s="13">
        <f>ROUND(SUM(EASTERN:VALENCIA!K72),0)</f>
        <v>38059719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12173107</v>
      </c>
      <c r="H73" s="17"/>
      <c r="I73" s="16">
        <v>1907686</v>
      </c>
      <c r="J73" s="16">
        <v>10265421</v>
      </c>
      <c r="K73" s="13">
        <f>ROUND(SUM(EASTERN:VALENCIA!K73),0)</f>
        <v>12173107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>
        <v>0</v>
      </c>
      <c r="H74" s="10"/>
      <c r="I74" s="13">
        <v>0</v>
      </c>
      <c r="J74" s="13">
        <v>0</v>
      </c>
      <c r="K74" s="13">
        <f>ROUND(SUM(EASTERN:VALENCIA!K74),0)</f>
        <v>0</v>
      </c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>
        <v>0</v>
      </c>
      <c r="H75" s="10"/>
      <c r="I75" s="13">
        <v>0</v>
      </c>
      <c r="J75" s="13">
        <v>0</v>
      </c>
      <c r="K75" s="13">
        <f>ROUND(SUM(EASTERN:VALENCIA!K75),0)</f>
        <v>0</v>
      </c>
      <c r="L75" s="15"/>
    </row>
    <row r="76" spans="1:12" s="8" customFormat="1" x14ac:dyDescent="0.25">
      <c r="A76" s="5" t="s">
        <v>147</v>
      </c>
      <c r="B76" s="5"/>
      <c r="C76" s="24"/>
      <c r="D76" s="5"/>
      <c r="E76" s="5"/>
      <c r="F76" s="5"/>
      <c r="G76" s="25">
        <v>401755293</v>
      </c>
      <c r="H76" s="26"/>
      <c r="I76" s="25">
        <v>177781223</v>
      </c>
      <c r="J76" s="25">
        <v>223974070</v>
      </c>
      <c r="K76" s="13">
        <f>ROUND(SUM(EASTERN:VALENCIA!K76),0)</f>
        <v>401755293</v>
      </c>
      <c r="L76" s="27"/>
    </row>
    <row r="77" spans="1:12" x14ac:dyDescent="0.25">
      <c r="F77" s="42" t="s">
        <v>179</v>
      </c>
      <c r="G77" s="47">
        <v>401755293</v>
      </c>
      <c r="H77" s="29"/>
      <c r="I77" s="31">
        <v>0.44251121540295424</v>
      </c>
      <c r="J77" s="31">
        <v>0.55748878459704576</v>
      </c>
      <c r="K77" s="29"/>
      <c r="L77" s="30"/>
    </row>
    <row r="79" spans="1:12" x14ac:dyDescent="0.25">
      <c r="G79" s="42"/>
      <c r="I79" s="43"/>
      <c r="J79" s="45"/>
    </row>
    <row r="80" spans="1:12" hidden="1" x14ac:dyDescent="0.25">
      <c r="G80" s="42"/>
      <c r="I80" s="43"/>
      <c r="J80" s="45"/>
    </row>
    <row r="81" spans="7:10" x14ac:dyDescent="0.25">
      <c r="G81" s="42"/>
      <c r="I81" s="43"/>
      <c r="J81" s="45"/>
    </row>
    <row r="82" spans="7:10" x14ac:dyDescent="0.25">
      <c r="G82" s="42"/>
      <c r="I82" s="44"/>
    </row>
    <row r="83" spans="7:10" ht="15.75" x14ac:dyDescent="0.25">
      <c r="G83" s="83" t="s">
        <v>202</v>
      </c>
      <c r="H83" s="13">
        <f>ROUND(SUM(EASTERN:VALENCIA!I83),0)</f>
        <v>2215035190</v>
      </c>
      <c r="I83" s="87">
        <v>8.0261128041040283E-2</v>
      </c>
      <c r="J83" s="88" t="s">
        <v>203</v>
      </c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</sheetData>
  <sheetProtection algorithmName="SHA-512" hashValue="5atv3k6AvRCqitYeRy4ELJ3jdo6We9gKVPkkc50w9YauH5ZoYOYmw88HkGtIlS1a6zwtvtYCsTj+CzfCAzsdHQ==" saltValue="TvMvqJT8K5CD8p6V8xtJTQ==" spinCount="100000" sheet="1" objects="1" scenarios="1"/>
  <conditionalFormatting sqref="K9">
    <cfRule type="cellIs" dxfId="3805" priority="119" operator="notEqual">
      <formula>G9</formula>
    </cfRule>
    <cfRule type="cellIs" dxfId="3804" priority="120" operator="equal">
      <formula>G9</formula>
    </cfRule>
  </conditionalFormatting>
  <conditionalFormatting sqref="K76">
    <cfRule type="cellIs" dxfId="3803" priority="1" operator="notEqual">
      <formula>G76</formula>
    </cfRule>
    <cfRule type="cellIs" dxfId="3802" priority="2" operator="equal">
      <formula>G76</formula>
    </cfRule>
  </conditionalFormatting>
  <conditionalFormatting sqref="K10">
    <cfRule type="cellIs" dxfId="3801" priority="117" operator="notEqual">
      <formula>G10</formula>
    </cfRule>
    <cfRule type="cellIs" dxfId="3800" priority="118" operator="equal">
      <formula>G10</formula>
    </cfRule>
  </conditionalFormatting>
  <conditionalFormatting sqref="K11">
    <cfRule type="cellIs" dxfId="3799" priority="115" operator="notEqual">
      <formula>G11</formula>
    </cfRule>
    <cfRule type="cellIs" dxfId="3798" priority="116" operator="equal">
      <formula>G11</formula>
    </cfRule>
  </conditionalFormatting>
  <conditionalFormatting sqref="K12">
    <cfRule type="cellIs" dxfId="3797" priority="113" operator="notEqual">
      <formula>G12</formula>
    </cfRule>
    <cfRule type="cellIs" dxfId="3796" priority="114" operator="equal">
      <formula>G12</formula>
    </cfRule>
  </conditionalFormatting>
  <conditionalFormatting sqref="K13">
    <cfRule type="cellIs" dxfId="3795" priority="111" operator="notEqual">
      <formula>G13</formula>
    </cfRule>
    <cfRule type="cellIs" dxfId="3794" priority="112" operator="equal">
      <formula>G13</formula>
    </cfRule>
  </conditionalFormatting>
  <conditionalFormatting sqref="K14">
    <cfRule type="cellIs" dxfId="3793" priority="109" operator="notEqual">
      <formula>G14</formula>
    </cfRule>
    <cfRule type="cellIs" dxfId="3792" priority="110" operator="equal">
      <formula>G14</formula>
    </cfRule>
  </conditionalFormatting>
  <conditionalFormatting sqref="K15">
    <cfRule type="cellIs" dxfId="3791" priority="107" operator="notEqual">
      <formula>G15</formula>
    </cfRule>
    <cfRule type="cellIs" dxfId="3790" priority="108" operator="equal">
      <formula>G15</formula>
    </cfRule>
  </conditionalFormatting>
  <conditionalFormatting sqref="K16">
    <cfRule type="cellIs" dxfId="3789" priority="105" operator="notEqual">
      <formula>G16</formula>
    </cfRule>
    <cfRule type="cellIs" dxfId="3788" priority="106" operator="equal">
      <formula>G16</formula>
    </cfRule>
  </conditionalFormatting>
  <conditionalFormatting sqref="K17">
    <cfRule type="cellIs" dxfId="3787" priority="103" operator="notEqual">
      <formula>G17</formula>
    </cfRule>
    <cfRule type="cellIs" dxfId="3786" priority="104" operator="equal">
      <formula>G17</formula>
    </cfRule>
  </conditionalFormatting>
  <conditionalFormatting sqref="K18">
    <cfRule type="cellIs" dxfId="3785" priority="101" operator="notEqual">
      <formula>G18</formula>
    </cfRule>
    <cfRule type="cellIs" dxfId="3784" priority="102" operator="equal">
      <formula>G18</formula>
    </cfRule>
  </conditionalFormatting>
  <conditionalFormatting sqref="K19">
    <cfRule type="cellIs" dxfId="3783" priority="99" operator="notEqual">
      <formula>G19</formula>
    </cfRule>
    <cfRule type="cellIs" dxfId="3782" priority="100" operator="equal">
      <formula>G19</formula>
    </cfRule>
  </conditionalFormatting>
  <conditionalFormatting sqref="K20">
    <cfRule type="cellIs" dxfId="3781" priority="97" operator="notEqual">
      <formula>G20</formula>
    </cfRule>
    <cfRule type="cellIs" dxfId="3780" priority="98" operator="equal">
      <formula>G20</formula>
    </cfRule>
  </conditionalFormatting>
  <conditionalFormatting sqref="K21">
    <cfRule type="cellIs" dxfId="3779" priority="95" operator="notEqual">
      <formula>G21</formula>
    </cfRule>
    <cfRule type="cellIs" dxfId="3778" priority="96" operator="equal">
      <formula>G21</formula>
    </cfRule>
  </conditionalFormatting>
  <conditionalFormatting sqref="K22">
    <cfRule type="cellIs" dxfId="3777" priority="93" operator="notEqual">
      <formula>G22</formula>
    </cfRule>
    <cfRule type="cellIs" dxfId="3776" priority="94" operator="equal">
      <formula>G22</formula>
    </cfRule>
  </conditionalFormatting>
  <conditionalFormatting sqref="K23">
    <cfRule type="cellIs" dxfId="3775" priority="91" operator="notEqual">
      <formula>G23</formula>
    </cfRule>
    <cfRule type="cellIs" dxfId="3774" priority="92" operator="equal">
      <formula>G23</formula>
    </cfRule>
  </conditionalFormatting>
  <conditionalFormatting sqref="K24">
    <cfRule type="cellIs" dxfId="3773" priority="89" operator="notEqual">
      <formula>G24</formula>
    </cfRule>
    <cfRule type="cellIs" dxfId="3772" priority="90" operator="equal">
      <formula>G24</formula>
    </cfRule>
  </conditionalFormatting>
  <conditionalFormatting sqref="K26">
    <cfRule type="cellIs" dxfId="3771" priority="87" operator="notEqual">
      <formula>G26</formula>
    </cfRule>
    <cfRule type="cellIs" dxfId="3770" priority="88" operator="equal">
      <formula>G26</formula>
    </cfRule>
  </conditionalFormatting>
  <conditionalFormatting sqref="K27">
    <cfRule type="cellIs" dxfId="3769" priority="85" operator="notEqual">
      <formula>G27</formula>
    </cfRule>
    <cfRule type="cellIs" dxfId="3768" priority="86" operator="equal">
      <formula>G27</formula>
    </cfRule>
  </conditionalFormatting>
  <conditionalFormatting sqref="K28">
    <cfRule type="cellIs" dxfId="3767" priority="83" operator="notEqual">
      <formula>G28</formula>
    </cfRule>
    <cfRule type="cellIs" dxfId="3766" priority="84" operator="equal">
      <formula>G28</formula>
    </cfRule>
  </conditionalFormatting>
  <conditionalFormatting sqref="K29">
    <cfRule type="cellIs" dxfId="3765" priority="81" operator="notEqual">
      <formula>G29</formula>
    </cfRule>
    <cfRule type="cellIs" dxfId="3764" priority="82" operator="equal">
      <formula>G29</formula>
    </cfRule>
  </conditionalFormatting>
  <conditionalFormatting sqref="K30">
    <cfRule type="cellIs" dxfId="3763" priority="79" operator="notEqual">
      <formula>G30</formula>
    </cfRule>
    <cfRule type="cellIs" dxfId="3762" priority="80" operator="equal">
      <formula>G30</formula>
    </cfRule>
  </conditionalFormatting>
  <conditionalFormatting sqref="K31">
    <cfRule type="cellIs" dxfId="3761" priority="77" operator="notEqual">
      <formula>G31</formula>
    </cfRule>
    <cfRule type="cellIs" dxfId="3760" priority="78" operator="equal">
      <formula>G31</formula>
    </cfRule>
  </conditionalFormatting>
  <conditionalFormatting sqref="K32">
    <cfRule type="cellIs" dxfId="3759" priority="75" operator="notEqual">
      <formula>G32</formula>
    </cfRule>
    <cfRule type="cellIs" dxfId="3758" priority="76" operator="equal">
      <formula>G32</formula>
    </cfRule>
  </conditionalFormatting>
  <conditionalFormatting sqref="K33">
    <cfRule type="cellIs" dxfId="3757" priority="73" operator="notEqual">
      <formula>G33</formula>
    </cfRule>
    <cfRule type="cellIs" dxfId="3756" priority="74" operator="equal">
      <formula>G33</formula>
    </cfRule>
  </conditionalFormatting>
  <conditionalFormatting sqref="K34">
    <cfRule type="cellIs" dxfId="3755" priority="71" operator="notEqual">
      <formula>G34</formula>
    </cfRule>
    <cfRule type="cellIs" dxfId="3754" priority="72" operator="equal">
      <formula>G34</formula>
    </cfRule>
  </conditionalFormatting>
  <conditionalFormatting sqref="K35">
    <cfRule type="cellIs" dxfId="3753" priority="69" operator="notEqual">
      <formula>G35</formula>
    </cfRule>
    <cfRule type="cellIs" dxfId="3752" priority="70" operator="equal">
      <formula>G35</formula>
    </cfRule>
  </conditionalFormatting>
  <conditionalFormatting sqref="K36">
    <cfRule type="cellIs" dxfId="3751" priority="67" operator="notEqual">
      <formula>G36</formula>
    </cfRule>
    <cfRule type="cellIs" dxfId="3750" priority="68" operator="equal">
      <formula>G36</formula>
    </cfRule>
  </conditionalFormatting>
  <conditionalFormatting sqref="K37">
    <cfRule type="cellIs" dxfId="3749" priority="65" operator="notEqual">
      <formula>G37</formula>
    </cfRule>
    <cfRule type="cellIs" dxfId="3748" priority="66" operator="equal">
      <formula>G37</formula>
    </cfRule>
  </conditionalFormatting>
  <conditionalFormatting sqref="K38">
    <cfRule type="cellIs" dxfId="3747" priority="63" operator="notEqual">
      <formula>G38</formula>
    </cfRule>
    <cfRule type="cellIs" dxfId="3746" priority="64" operator="equal">
      <formula>G38</formula>
    </cfRule>
  </conditionalFormatting>
  <conditionalFormatting sqref="K39">
    <cfRule type="cellIs" dxfId="3745" priority="61" operator="notEqual">
      <formula>G39</formula>
    </cfRule>
    <cfRule type="cellIs" dxfId="3744" priority="62" operator="equal">
      <formula>G39</formula>
    </cfRule>
  </conditionalFormatting>
  <conditionalFormatting sqref="K40">
    <cfRule type="cellIs" dxfId="3743" priority="59" operator="notEqual">
      <formula>G40</formula>
    </cfRule>
    <cfRule type="cellIs" dxfId="3742" priority="60" operator="equal">
      <formula>G40</formula>
    </cfRule>
  </conditionalFormatting>
  <conditionalFormatting sqref="K41">
    <cfRule type="cellIs" dxfId="3741" priority="57" operator="notEqual">
      <formula>G41</formula>
    </cfRule>
    <cfRule type="cellIs" dxfId="3740" priority="58" operator="equal">
      <formula>G41</formula>
    </cfRule>
  </conditionalFormatting>
  <conditionalFormatting sqref="K43">
    <cfRule type="cellIs" dxfId="3739" priority="55" operator="notEqual">
      <formula>G43</formula>
    </cfRule>
    <cfRule type="cellIs" dxfId="3738" priority="56" operator="equal">
      <formula>G43</formula>
    </cfRule>
  </conditionalFormatting>
  <conditionalFormatting sqref="K44">
    <cfRule type="cellIs" dxfId="3737" priority="53" operator="notEqual">
      <formula>G44</formula>
    </cfRule>
    <cfRule type="cellIs" dxfId="3736" priority="54" operator="equal">
      <formula>G44</formula>
    </cfRule>
  </conditionalFormatting>
  <conditionalFormatting sqref="K45">
    <cfRule type="cellIs" dxfId="3735" priority="51" operator="notEqual">
      <formula>G45</formula>
    </cfRule>
    <cfRule type="cellIs" dxfId="3734" priority="52" operator="equal">
      <formula>G45</formula>
    </cfRule>
  </conditionalFormatting>
  <conditionalFormatting sqref="K46">
    <cfRule type="cellIs" dxfId="3733" priority="49" operator="notEqual">
      <formula>G46</formula>
    </cfRule>
    <cfRule type="cellIs" dxfId="3732" priority="50" operator="equal">
      <formula>G46</formula>
    </cfRule>
  </conditionalFormatting>
  <conditionalFormatting sqref="K47">
    <cfRule type="cellIs" dxfId="3731" priority="47" operator="notEqual">
      <formula>G47</formula>
    </cfRule>
    <cfRule type="cellIs" dxfId="3730" priority="48" operator="equal">
      <formula>G47</formula>
    </cfRule>
  </conditionalFormatting>
  <conditionalFormatting sqref="K48">
    <cfRule type="cellIs" dxfId="3729" priority="45" operator="notEqual">
      <formula>G48</formula>
    </cfRule>
    <cfRule type="cellIs" dxfId="3728" priority="46" operator="equal">
      <formula>G48</formula>
    </cfRule>
  </conditionalFormatting>
  <conditionalFormatting sqref="K49">
    <cfRule type="cellIs" dxfId="3727" priority="43" operator="notEqual">
      <formula>G49</formula>
    </cfRule>
    <cfRule type="cellIs" dxfId="3726" priority="44" operator="equal">
      <formula>G49</formula>
    </cfRule>
  </conditionalFormatting>
  <conditionalFormatting sqref="K50">
    <cfRule type="cellIs" dxfId="3725" priority="41" operator="notEqual">
      <formula>G50</formula>
    </cfRule>
    <cfRule type="cellIs" dxfId="3724" priority="42" operator="equal">
      <formula>G50</formula>
    </cfRule>
  </conditionalFormatting>
  <conditionalFormatting sqref="K51">
    <cfRule type="cellIs" dxfId="3723" priority="39" operator="notEqual">
      <formula>G51</formula>
    </cfRule>
    <cfRule type="cellIs" dxfId="3722" priority="40" operator="equal">
      <formula>G51</formula>
    </cfRule>
  </conditionalFormatting>
  <conditionalFormatting sqref="K52">
    <cfRule type="cellIs" dxfId="3721" priority="37" operator="notEqual">
      <formula>G52</formula>
    </cfRule>
    <cfRule type="cellIs" dxfId="3720" priority="38" operator="equal">
      <formula>G52</formula>
    </cfRule>
  </conditionalFormatting>
  <conditionalFormatting sqref="K53">
    <cfRule type="cellIs" dxfId="3719" priority="35" operator="notEqual">
      <formula>G53</formula>
    </cfRule>
    <cfRule type="cellIs" dxfId="3718" priority="36" operator="equal">
      <formula>G53</formula>
    </cfRule>
  </conditionalFormatting>
  <conditionalFormatting sqref="K54">
    <cfRule type="cellIs" dxfId="3717" priority="33" operator="notEqual">
      <formula>G54</formula>
    </cfRule>
    <cfRule type="cellIs" dxfId="3716" priority="34" operator="equal">
      <formula>G54</formula>
    </cfRule>
  </conditionalFormatting>
  <conditionalFormatting sqref="K55">
    <cfRule type="cellIs" dxfId="3715" priority="31" operator="notEqual">
      <formula>G55</formula>
    </cfRule>
    <cfRule type="cellIs" dxfId="3714" priority="32" operator="equal">
      <formula>G55</formula>
    </cfRule>
  </conditionalFormatting>
  <conditionalFormatting sqref="K56">
    <cfRule type="cellIs" dxfId="3713" priority="29" operator="notEqual">
      <formula>G56</formula>
    </cfRule>
    <cfRule type="cellIs" dxfId="3712" priority="30" operator="equal">
      <formula>G56</formula>
    </cfRule>
  </conditionalFormatting>
  <conditionalFormatting sqref="K57">
    <cfRule type="cellIs" dxfId="3711" priority="27" operator="notEqual">
      <formula>G57</formula>
    </cfRule>
    <cfRule type="cellIs" dxfId="3710" priority="28" operator="equal">
      <formula>G57</formula>
    </cfRule>
  </conditionalFormatting>
  <conditionalFormatting sqref="K58">
    <cfRule type="cellIs" dxfId="3709" priority="25" operator="notEqual">
      <formula>G58</formula>
    </cfRule>
    <cfRule type="cellIs" dxfId="3708" priority="26" operator="equal">
      <formula>G58</formula>
    </cfRule>
  </conditionalFormatting>
  <conditionalFormatting sqref="K59">
    <cfRule type="cellIs" dxfId="3707" priority="23" operator="notEqual">
      <formula>G59</formula>
    </cfRule>
    <cfRule type="cellIs" dxfId="3706" priority="24" operator="equal">
      <formula>G59</formula>
    </cfRule>
  </conditionalFormatting>
  <conditionalFormatting sqref="K60">
    <cfRule type="cellIs" dxfId="3705" priority="21" operator="notEqual">
      <formula>G60</formula>
    </cfRule>
    <cfRule type="cellIs" dxfId="3704" priority="22" operator="equal">
      <formula>G60</formula>
    </cfRule>
  </conditionalFormatting>
  <conditionalFormatting sqref="K61">
    <cfRule type="cellIs" dxfId="3703" priority="19" operator="notEqual">
      <formula>G61</formula>
    </cfRule>
    <cfRule type="cellIs" dxfId="3702" priority="20" operator="equal">
      <formula>G61</formula>
    </cfRule>
  </conditionalFormatting>
  <conditionalFormatting sqref="K62">
    <cfRule type="cellIs" dxfId="3701" priority="17" operator="notEqual">
      <formula>G62</formula>
    </cfRule>
    <cfRule type="cellIs" dxfId="3700" priority="18" operator="equal">
      <formula>G62</formula>
    </cfRule>
  </conditionalFormatting>
  <conditionalFormatting sqref="K63">
    <cfRule type="cellIs" dxfId="3699" priority="15" operator="notEqual">
      <formula>G63</formula>
    </cfRule>
    <cfRule type="cellIs" dxfId="3698" priority="16" operator="equal">
      <formula>G63</formula>
    </cfRule>
  </conditionalFormatting>
  <conditionalFormatting sqref="K67">
    <cfRule type="cellIs" dxfId="3697" priority="13" operator="notEqual">
      <formula>G67</formula>
    </cfRule>
    <cfRule type="cellIs" dxfId="3696" priority="14" operator="equal">
      <formula>G67</formula>
    </cfRule>
  </conditionalFormatting>
  <conditionalFormatting sqref="K68">
    <cfRule type="cellIs" dxfId="3695" priority="11" operator="notEqual">
      <formula>G68</formula>
    </cfRule>
    <cfRule type="cellIs" dxfId="3694" priority="12" operator="equal">
      <formula>G68</formula>
    </cfRule>
  </conditionalFormatting>
  <conditionalFormatting sqref="K69">
    <cfRule type="cellIs" dxfId="3693" priority="9" operator="notEqual">
      <formula>G69</formula>
    </cfRule>
    <cfRule type="cellIs" dxfId="3692" priority="10" operator="equal">
      <formula>G69</formula>
    </cfRule>
  </conditionalFormatting>
  <conditionalFormatting sqref="K71">
    <cfRule type="cellIs" dxfId="3691" priority="7" operator="notEqual">
      <formula>G71</formula>
    </cfRule>
    <cfRule type="cellIs" dxfId="3690" priority="8" operator="equal">
      <formula>G71</formula>
    </cfRule>
  </conditionalFormatting>
  <conditionalFormatting sqref="K72">
    <cfRule type="cellIs" dxfId="3689" priority="5" operator="notEqual">
      <formula>G72</formula>
    </cfRule>
    <cfRule type="cellIs" dxfId="3688" priority="6" operator="equal">
      <formula>G72</formula>
    </cfRule>
  </conditionalFormatting>
  <conditionalFormatting sqref="K73">
    <cfRule type="cellIs" dxfId="3687" priority="3" operator="notEqual">
      <formula>G73</formula>
    </cfRule>
    <cfRule type="cellIs" dxfId="3686" priority="4" operator="equal">
      <formula>G73</formula>
    </cfRule>
  </conditionalFormatting>
  <dataValidations disablePrompts="1" count="1">
    <dataValidation type="list" allowBlank="1" showInputMessage="1" showErrorMessage="1" sqref="H9:H75">
      <formula1>$H$81:$H$83</formula1>
    </dataValidation>
  </dataValidations>
  <pageMargins left="0.7" right="0.7" top="0.75" bottom="0.75" header="0.3" footer="0.3"/>
  <pageSetup scale="5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33.140625" style="1" customWidth="1"/>
    <col min="8" max="8" width="15.28515625" style="1" bestFit="1" customWidth="1"/>
    <col min="9" max="11" width="33.14062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196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2617065.6005034819</v>
      </c>
      <c r="H8" s="10"/>
      <c r="I8" s="13">
        <v>1398798.0210242327</v>
      </c>
      <c r="J8" s="13">
        <v>1218267.579479249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v>830.74226054259532</v>
      </c>
      <c r="H9" s="17" t="s">
        <v>15</v>
      </c>
      <c r="I9" s="16">
        <v>830.74226054259532</v>
      </c>
      <c r="J9" s="16"/>
      <c r="K9" s="13">
        <v>830.74226054259532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/>
      <c r="H10" s="17"/>
      <c r="I10" s="16"/>
      <c r="J10" s="16"/>
      <c r="K10" s="13">
        <v>0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1079870.2751119812</v>
      </c>
      <c r="H11" s="17" t="s">
        <v>15</v>
      </c>
      <c r="I11" s="16">
        <v>1079870.2751119812</v>
      </c>
      <c r="J11" s="16"/>
      <c r="K11" s="13">
        <v>1079870.2751119812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/>
      <c r="H12" s="17"/>
      <c r="I12" s="16"/>
      <c r="J12" s="16"/>
      <c r="K12" s="13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/>
      <c r="H13" s="17"/>
      <c r="I13" s="16"/>
      <c r="J13" s="16"/>
      <c r="K13" s="13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609851.22668943857</v>
      </c>
      <c r="H14" s="17" t="s">
        <v>59</v>
      </c>
      <c r="I14" s="16">
        <v>15344.196689438657</v>
      </c>
      <c r="J14" s="16">
        <v>594507.02999999991</v>
      </c>
      <c r="K14" s="13">
        <v>609851.22668943857</v>
      </c>
      <c r="L14" s="18" t="s">
        <v>258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/>
      <c r="H15" s="17"/>
      <c r="I15" s="16"/>
      <c r="J15" s="16"/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/>
      <c r="H16" s="17"/>
      <c r="I16" s="16"/>
      <c r="J16" s="16"/>
      <c r="K16" s="13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/>
      <c r="H17" s="17"/>
      <c r="I17" s="16"/>
      <c r="J17" s="16"/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623760.54947924905</v>
      </c>
      <c r="H18" s="17" t="s">
        <v>24</v>
      </c>
      <c r="I18" s="16"/>
      <c r="J18" s="16">
        <v>623760.54947924905</v>
      </c>
      <c r="K18" s="13">
        <v>623760.54947924905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/>
      <c r="H19" s="17"/>
      <c r="I19" s="19"/>
      <c r="J19" s="19"/>
      <c r="K19" s="13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302752.80696227017</v>
      </c>
      <c r="H20" s="17" t="s">
        <v>15</v>
      </c>
      <c r="I20" s="16">
        <v>302752.80696227017</v>
      </c>
      <c r="J20" s="16"/>
      <c r="K20" s="13">
        <v>302752.80696227017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/>
      <c r="H21" s="17"/>
      <c r="I21" s="16"/>
      <c r="J21" s="16"/>
      <c r="K21" s="13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/>
      <c r="H22" s="17"/>
      <c r="I22" s="16"/>
      <c r="J22" s="16"/>
      <c r="K22" s="13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/>
      <c r="H23" s="17"/>
      <c r="I23" s="16"/>
      <c r="J23" s="16"/>
      <c r="K23" s="13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/>
      <c r="H24" s="17"/>
      <c r="I24" s="22"/>
      <c r="J24" s="22"/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2172691.2887498019</v>
      </c>
      <c r="H25" s="10"/>
      <c r="I25" s="13">
        <v>1497739.1294223345</v>
      </c>
      <c r="J25" s="13">
        <v>674952.15932746779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/>
      <c r="H26" s="17"/>
      <c r="I26" s="16"/>
      <c r="J26" s="16"/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435919.59136620513</v>
      </c>
      <c r="H27" s="17" t="s">
        <v>15</v>
      </c>
      <c r="I27" s="16">
        <v>435919.59136620513</v>
      </c>
      <c r="J27" s="16"/>
      <c r="K27" s="13">
        <v>435919.59136620513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475130.27735718782</v>
      </c>
      <c r="H28" s="17" t="s">
        <v>15</v>
      </c>
      <c r="I28" s="16">
        <v>475130.27735718782</v>
      </c>
      <c r="J28" s="16"/>
      <c r="K28" s="13">
        <v>475130.27735718782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54239.623714304129</v>
      </c>
      <c r="H29" s="17" t="s">
        <v>15</v>
      </c>
      <c r="I29" s="16">
        <v>54239.623714304129</v>
      </c>
      <c r="J29" s="16"/>
      <c r="K29" s="13">
        <v>54239.623714304129</v>
      </c>
      <c r="L29" s="80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/>
      <c r="H30" s="17"/>
      <c r="I30" s="16"/>
      <c r="J30" s="16"/>
      <c r="K30" s="13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235360.54358458237</v>
      </c>
      <c r="H31" s="17" t="s">
        <v>24</v>
      </c>
      <c r="I31" s="16"/>
      <c r="J31" s="16">
        <v>235360.54358458237</v>
      </c>
      <c r="K31" s="13">
        <v>235360.54358458237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204501.57619684402</v>
      </c>
      <c r="H32" s="17" t="s">
        <v>15</v>
      </c>
      <c r="I32" s="16">
        <v>204501.57619684402</v>
      </c>
      <c r="J32" s="16"/>
      <c r="K32" s="13">
        <v>204501.57619684402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302725.34118728578</v>
      </c>
      <c r="H33" s="17" t="s">
        <v>24</v>
      </c>
      <c r="I33" s="16"/>
      <c r="J33" s="16">
        <v>302725.34118728578</v>
      </c>
      <c r="K33" s="13">
        <v>302725.34118728578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136866.2745555997</v>
      </c>
      <c r="H34" s="17" t="s">
        <v>24</v>
      </c>
      <c r="I34" s="16"/>
      <c r="J34" s="16">
        <v>136866.2745555997</v>
      </c>
      <c r="K34" s="13">
        <v>136866.2745555997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243168.26959225332</v>
      </c>
      <c r="H35" s="17" t="s">
        <v>15</v>
      </c>
      <c r="I35" s="16">
        <v>243168.26959225332</v>
      </c>
      <c r="J35" s="16"/>
      <c r="K35" s="13">
        <v>243168.26959225332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/>
      <c r="H36" s="17"/>
      <c r="I36" s="16"/>
      <c r="J36" s="16"/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/>
      <c r="H37" s="17"/>
      <c r="I37" s="16"/>
      <c r="J37" s="16"/>
      <c r="K37" s="13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/>
      <c r="H38" s="17"/>
      <c r="I38" s="16"/>
      <c r="J38" s="16"/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/>
      <c r="H39" s="17"/>
      <c r="I39" s="16"/>
      <c r="J39" s="16"/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/>
      <c r="H40" s="17"/>
      <c r="I40" s="16"/>
      <c r="J40" s="16"/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84779.791195539947</v>
      </c>
      <c r="H41" s="17" t="s">
        <v>15</v>
      </c>
      <c r="I41" s="16">
        <v>84779.791195539947</v>
      </c>
      <c r="J41" s="16"/>
      <c r="K41" s="13">
        <v>84779.791195539947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6343036.1719628209</v>
      </c>
      <c r="H42" s="10"/>
      <c r="I42" s="13">
        <v>4445839.8180895066</v>
      </c>
      <c r="J42" s="13">
        <v>1897196.3538733148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/>
      <c r="H43" s="17"/>
      <c r="I43" s="16"/>
      <c r="J43" s="16"/>
      <c r="K43" s="13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3250215.8733484652</v>
      </c>
      <c r="H44" s="17" t="s">
        <v>59</v>
      </c>
      <c r="I44" s="16">
        <v>3152709.3971480113</v>
      </c>
      <c r="J44" s="16">
        <v>97506.476200453952</v>
      </c>
      <c r="K44" s="13">
        <v>3250215.8733484652</v>
      </c>
      <c r="L44" s="18" t="s">
        <v>210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/>
      <c r="H45" s="17"/>
      <c r="I45" s="16"/>
      <c r="J45" s="16"/>
      <c r="K45" s="13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/>
      <c r="H46" s="17"/>
      <c r="I46" s="16"/>
      <c r="J46" s="16"/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843682.30197982094</v>
      </c>
      <c r="H47" s="17" t="s">
        <v>15</v>
      </c>
      <c r="I47" s="16">
        <v>843682.30197982094</v>
      </c>
      <c r="J47" s="16"/>
      <c r="K47" s="13">
        <v>843682.30197982094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/>
      <c r="H48" s="17"/>
      <c r="I48" s="16"/>
      <c r="J48" s="16"/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162195.96504224863</v>
      </c>
      <c r="H49" s="17" t="s">
        <v>15</v>
      </c>
      <c r="I49" s="16">
        <v>162195.96504224863</v>
      </c>
      <c r="J49" s="16"/>
      <c r="K49" s="13">
        <v>162195.96504224863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/>
      <c r="H50" s="17"/>
      <c r="I50" s="16"/>
      <c r="J50" s="16"/>
      <c r="K50" s="13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/>
      <c r="H51" s="17"/>
      <c r="I51" s="16"/>
      <c r="J51" s="16"/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/>
      <c r="H52" s="17"/>
      <c r="I52" s="16"/>
      <c r="J52" s="16"/>
      <c r="K52" s="13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/>
      <c r="H53" s="17"/>
      <c r="I53" s="16"/>
      <c r="J53" s="16"/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/>
      <c r="H54" s="17"/>
      <c r="I54" s="16"/>
      <c r="J54" s="16"/>
      <c r="K54" s="13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/>
      <c r="H55" s="17"/>
      <c r="I55" s="16"/>
      <c r="J55" s="16"/>
      <c r="K55" s="13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/>
      <c r="H56" s="17"/>
      <c r="I56" s="16"/>
      <c r="J56" s="16"/>
      <c r="K56" s="13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v>282421.70291338337</v>
      </c>
      <c r="H57" s="17" t="s">
        <v>15</v>
      </c>
      <c r="I57" s="16">
        <v>282421.70291338337</v>
      </c>
      <c r="J57" s="16"/>
      <c r="K57" s="13">
        <v>282421.70291338337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/>
      <c r="H58" s="17"/>
      <c r="I58" s="16"/>
      <c r="J58" s="16"/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/>
      <c r="H59" s="17"/>
      <c r="I59" s="16"/>
      <c r="J59" s="16"/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8274.0493299221798</v>
      </c>
      <c r="H60" s="17" t="s">
        <v>24</v>
      </c>
      <c r="I60" s="16"/>
      <c r="J60" s="16">
        <v>8274.0493299221798</v>
      </c>
      <c r="K60" s="13">
        <v>8274.0493299221798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530303.88100604212</v>
      </c>
      <c r="H61" s="17" t="s">
        <v>59</v>
      </c>
      <c r="I61" s="16">
        <v>4830.4510060420725</v>
      </c>
      <c r="J61" s="16">
        <v>525473.43000000005</v>
      </c>
      <c r="K61" s="13">
        <v>530303.88100604212</v>
      </c>
      <c r="L61" s="18" t="s">
        <v>259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1230901.5872324791</v>
      </c>
      <c r="H62" s="17" t="s">
        <v>24</v>
      </c>
      <c r="I62" s="16"/>
      <c r="J62" s="16">
        <v>1230901.5872324791</v>
      </c>
      <c r="K62" s="13">
        <v>1230901.5872324791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35040.811110459574</v>
      </c>
      <c r="H63" s="17" t="s">
        <v>24</v>
      </c>
      <c r="I63" s="16"/>
      <c r="J63" s="16">
        <v>35040.811110459574</v>
      </c>
      <c r="K63" s="13">
        <v>35040.811110459574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0</v>
      </c>
      <c r="H66" s="10"/>
      <c r="I66" s="13">
        <v>0</v>
      </c>
      <c r="J66" s="13">
        <v>0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/>
      <c r="H67" s="17"/>
      <c r="I67" s="16"/>
      <c r="J67" s="16"/>
      <c r="K67" s="13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/>
      <c r="H68" s="17"/>
      <c r="I68" s="16"/>
      <c r="J68" s="16"/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/>
      <c r="H69" s="17"/>
      <c r="I69" s="16"/>
      <c r="J69" s="16"/>
      <c r="K69" s="13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1231239.0942239598</v>
      </c>
      <c r="H70" s="10"/>
      <c r="I70" s="13">
        <v>0</v>
      </c>
      <c r="J70" s="13">
        <v>1231239.0942239598</v>
      </c>
      <c r="K70" s="13"/>
      <c r="L70" s="15"/>
    </row>
    <row r="71" spans="1:12" ht="15.75" x14ac:dyDescent="0.25">
      <c r="A71" s="10"/>
      <c r="B71" s="10"/>
      <c r="C71" s="11" t="s">
        <v>139</v>
      </c>
      <c r="D71" s="10"/>
      <c r="E71" s="10"/>
      <c r="F71" s="10" t="s">
        <v>140</v>
      </c>
      <c r="G71" s="16"/>
      <c r="H71" s="81"/>
      <c r="I71" s="16"/>
      <c r="J71" s="16"/>
      <c r="K71" s="13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963509.59124821401</v>
      </c>
      <c r="H72" s="81" t="s">
        <v>24</v>
      </c>
      <c r="I72" s="16"/>
      <c r="J72" s="16">
        <v>963509.59124821401</v>
      </c>
      <c r="K72" s="13">
        <v>963509.59124821401</v>
      </c>
      <c r="L72" s="18"/>
    </row>
    <row r="73" spans="1:12" ht="15.75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267729.50297574571</v>
      </c>
      <c r="H73" s="81" t="s">
        <v>24</v>
      </c>
      <c r="I73" s="16"/>
      <c r="J73" s="16">
        <v>267729.50297574571</v>
      </c>
      <c r="K73" s="13">
        <v>267729.50297574571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12364032.155440064</v>
      </c>
      <c r="H76" s="26"/>
      <c r="I76" s="82">
        <v>7342376.9685360733</v>
      </c>
      <c r="J76" s="82">
        <v>5021655.1869039908</v>
      </c>
      <c r="K76" s="13">
        <v>12364032.155440064</v>
      </c>
      <c r="L76" s="27"/>
    </row>
    <row r="77" spans="1:12" ht="15.75" x14ac:dyDescent="0.25">
      <c r="F77" s="83" t="s">
        <v>200</v>
      </c>
      <c r="G77" s="84">
        <v>12364032.155440064</v>
      </c>
      <c r="H77" s="14"/>
      <c r="I77" s="85">
        <v>0.59384971473933712</v>
      </c>
      <c r="J77" s="85">
        <v>0.40615028526066288</v>
      </c>
      <c r="K77" s="29"/>
      <c r="L77" s="30"/>
    </row>
    <row r="79" spans="1:12" ht="15.75" x14ac:dyDescent="0.25">
      <c r="F79" s="86" t="s">
        <v>201</v>
      </c>
    </row>
    <row r="80" spans="1:12" hidden="1" x14ac:dyDescent="0.25"/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73834737.445239335</v>
      </c>
      <c r="J83" s="87">
        <v>9.944339510899812E-2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685" priority="119" operator="notEqual">
      <formula>G15</formula>
    </cfRule>
    <cfRule type="cellIs" dxfId="3684" priority="120" operator="equal">
      <formula>G15</formula>
    </cfRule>
  </conditionalFormatting>
  <conditionalFormatting sqref="K16">
    <cfRule type="cellIs" dxfId="3683" priority="117" operator="notEqual">
      <formula>G16</formula>
    </cfRule>
    <cfRule type="cellIs" dxfId="3682" priority="118" operator="equal">
      <formula>G16</formula>
    </cfRule>
  </conditionalFormatting>
  <conditionalFormatting sqref="K17">
    <cfRule type="cellIs" dxfId="3681" priority="115" operator="notEqual">
      <formula>G17</formula>
    </cfRule>
    <cfRule type="cellIs" dxfId="3680" priority="116" operator="equal">
      <formula>G17</formula>
    </cfRule>
  </conditionalFormatting>
  <conditionalFormatting sqref="K18">
    <cfRule type="cellIs" dxfId="3679" priority="113" operator="notEqual">
      <formula>G18</formula>
    </cfRule>
    <cfRule type="cellIs" dxfId="3678" priority="114" operator="equal">
      <formula>G18</formula>
    </cfRule>
  </conditionalFormatting>
  <conditionalFormatting sqref="K19">
    <cfRule type="cellIs" dxfId="3677" priority="111" operator="notEqual">
      <formula>G19</formula>
    </cfRule>
    <cfRule type="cellIs" dxfId="3676" priority="112" operator="equal">
      <formula>G19</formula>
    </cfRule>
  </conditionalFormatting>
  <conditionalFormatting sqref="K20">
    <cfRule type="cellIs" dxfId="3675" priority="109" operator="notEqual">
      <formula>G20</formula>
    </cfRule>
    <cfRule type="cellIs" dxfId="3674" priority="110" operator="equal">
      <formula>G20</formula>
    </cfRule>
  </conditionalFormatting>
  <conditionalFormatting sqref="K21">
    <cfRule type="cellIs" dxfId="3673" priority="107" operator="notEqual">
      <formula>G21</formula>
    </cfRule>
    <cfRule type="cellIs" dxfId="3672" priority="108" operator="equal">
      <formula>G21</formula>
    </cfRule>
  </conditionalFormatting>
  <conditionalFormatting sqref="K22">
    <cfRule type="cellIs" dxfId="3671" priority="105" operator="notEqual">
      <formula>G22</formula>
    </cfRule>
    <cfRule type="cellIs" dxfId="3670" priority="106" operator="equal">
      <formula>G22</formula>
    </cfRule>
  </conditionalFormatting>
  <conditionalFormatting sqref="K23">
    <cfRule type="cellIs" dxfId="3669" priority="103" operator="notEqual">
      <formula>G23</formula>
    </cfRule>
    <cfRule type="cellIs" dxfId="3668" priority="104" operator="equal">
      <formula>G23</formula>
    </cfRule>
  </conditionalFormatting>
  <conditionalFormatting sqref="K24">
    <cfRule type="cellIs" dxfId="3667" priority="101" operator="notEqual">
      <formula>G24</formula>
    </cfRule>
    <cfRule type="cellIs" dxfId="3666" priority="102" operator="equal">
      <formula>G24</formula>
    </cfRule>
  </conditionalFormatting>
  <conditionalFormatting sqref="K26">
    <cfRule type="cellIs" dxfId="3665" priority="99" operator="notEqual">
      <formula>G26</formula>
    </cfRule>
    <cfRule type="cellIs" dxfId="3664" priority="100" operator="equal">
      <formula>G26</formula>
    </cfRule>
  </conditionalFormatting>
  <conditionalFormatting sqref="K27">
    <cfRule type="cellIs" dxfId="3663" priority="97" operator="notEqual">
      <formula>G27</formula>
    </cfRule>
    <cfRule type="cellIs" dxfId="3662" priority="98" operator="equal">
      <formula>G27</formula>
    </cfRule>
  </conditionalFormatting>
  <conditionalFormatting sqref="K28">
    <cfRule type="cellIs" dxfId="3661" priority="95" operator="notEqual">
      <formula>G28</formula>
    </cfRule>
    <cfRule type="cellIs" dxfId="3660" priority="96" operator="equal">
      <formula>G28</formula>
    </cfRule>
  </conditionalFormatting>
  <conditionalFormatting sqref="K29">
    <cfRule type="cellIs" dxfId="3659" priority="93" operator="notEqual">
      <formula>G29</formula>
    </cfRule>
    <cfRule type="cellIs" dxfId="3658" priority="94" operator="equal">
      <formula>G29</formula>
    </cfRule>
  </conditionalFormatting>
  <conditionalFormatting sqref="K30">
    <cfRule type="cellIs" dxfId="3657" priority="91" operator="notEqual">
      <formula>G30</formula>
    </cfRule>
    <cfRule type="cellIs" dxfId="3656" priority="92" operator="equal">
      <formula>G30</formula>
    </cfRule>
  </conditionalFormatting>
  <conditionalFormatting sqref="K31">
    <cfRule type="cellIs" dxfId="3655" priority="89" operator="notEqual">
      <formula>G31</formula>
    </cfRule>
    <cfRule type="cellIs" dxfId="3654" priority="90" operator="equal">
      <formula>G31</formula>
    </cfRule>
  </conditionalFormatting>
  <conditionalFormatting sqref="K32">
    <cfRule type="cellIs" dxfId="3653" priority="87" operator="notEqual">
      <formula>G32</formula>
    </cfRule>
    <cfRule type="cellIs" dxfId="3652" priority="88" operator="equal">
      <formula>G32</formula>
    </cfRule>
  </conditionalFormatting>
  <conditionalFormatting sqref="K33">
    <cfRule type="cellIs" dxfId="3651" priority="85" operator="notEqual">
      <formula>G33</formula>
    </cfRule>
    <cfRule type="cellIs" dxfId="3650" priority="86" operator="equal">
      <formula>G33</formula>
    </cfRule>
  </conditionalFormatting>
  <conditionalFormatting sqref="K34">
    <cfRule type="cellIs" dxfId="3649" priority="83" operator="notEqual">
      <formula>G34</formula>
    </cfRule>
    <cfRule type="cellIs" dxfId="3648" priority="84" operator="equal">
      <formula>G34</formula>
    </cfRule>
  </conditionalFormatting>
  <conditionalFormatting sqref="K35">
    <cfRule type="cellIs" dxfId="3647" priority="81" operator="notEqual">
      <formula>G35</formula>
    </cfRule>
    <cfRule type="cellIs" dxfId="3646" priority="82" operator="equal">
      <formula>G35</formula>
    </cfRule>
  </conditionalFormatting>
  <conditionalFormatting sqref="K36">
    <cfRule type="cellIs" dxfId="3645" priority="79" operator="notEqual">
      <formula>G36</formula>
    </cfRule>
    <cfRule type="cellIs" dxfId="3644" priority="80" operator="equal">
      <formula>G36</formula>
    </cfRule>
  </conditionalFormatting>
  <conditionalFormatting sqref="K37">
    <cfRule type="cellIs" dxfId="3643" priority="77" operator="notEqual">
      <formula>G37</formula>
    </cfRule>
    <cfRule type="cellIs" dxfId="3642" priority="78" operator="equal">
      <formula>G37</formula>
    </cfRule>
  </conditionalFormatting>
  <conditionalFormatting sqref="K38">
    <cfRule type="cellIs" dxfId="3641" priority="75" operator="notEqual">
      <formula>G38</formula>
    </cfRule>
    <cfRule type="cellIs" dxfId="3640" priority="76" operator="equal">
      <formula>G38</formula>
    </cfRule>
  </conditionalFormatting>
  <conditionalFormatting sqref="K39">
    <cfRule type="cellIs" dxfId="3639" priority="73" operator="notEqual">
      <formula>G39</formula>
    </cfRule>
    <cfRule type="cellIs" dxfId="3638" priority="74" operator="equal">
      <formula>G39</formula>
    </cfRule>
  </conditionalFormatting>
  <conditionalFormatting sqref="K40">
    <cfRule type="cellIs" dxfId="3637" priority="71" operator="notEqual">
      <formula>G40</formula>
    </cfRule>
    <cfRule type="cellIs" dxfId="3636" priority="72" operator="equal">
      <formula>G40</formula>
    </cfRule>
  </conditionalFormatting>
  <conditionalFormatting sqref="K41">
    <cfRule type="cellIs" dxfId="3635" priority="69" operator="notEqual">
      <formula>G41</formula>
    </cfRule>
    <cfRule type="cellIs" dxfId="3634" priority="70" operator="equal">
      <formula>G41</formula>
    </cfRule>
  </conditionalFormatting>
  <conditionalFormatting sqref="K43">
    <cfRule type="cellIs" dxfId="3633" priority="67" operator="notEqual">
      <formula>G43</formula>
    </cfRule>
    <cfRule type="cellIs" dxfId="3632" priority="68" operator="equal">
      <formula>G43</formula>
    </cfRule>
  </conditionalFormatting>
  <conditionalFormatting sqref="K44">
    <cfRule type="cellIs" dxfId="3631" priority="65" operator="notEqual">
      <formula>G44</formula>
    </cfRule>
    <cfRule type="cellIs" dxfId="3630" priority="66" operator="equal">
      <formula>G44</formula>
    </cfRule>
  </conditionalFormatting>
  <conditionalFormatting sqref="K45">
    <cfRule type="cellIs" dxfId="3629" priority="63" operator="notEqual">
      <formula>G45</formula>
    </cfRule>
    <cfRule type="cellIs" dxfId="3628" priority="64" operator="equal">
      <formula>G45</formula>
    </cfRule>
  </conditionalFormatting>
  <conditionalFormatting sqref="K46">
    <cfRule type="cellIs" dxfId="3627" priority="61" operator="notEqual">
      <formula>G46</formula>
    </cfRule>
    <cfRule type="cellIs" dxfId="3626" priority="62" operator="equal">
      <formula>G46</formula>
    </cfRule>
  </conditionalFormatting>
  <conditionalFormatting sqref="K47">
    <cfRule type="cellIs" dxfId="3625" priority="59" operator="notEqual">
      <formula>G47</formula>
    </cfRule>
    <cfRule type="cellIs" dxfId="3624" priority="60" operator="equal">
      <formula>G47</formula>
    </cfRule>
  </conditionalFormatting>
  <conditionalFormatting sqref="K48">
    <cfRule type="cellIs" dxfId="3623" priority="57" operator="notEqual">
      <formula>G48</formula>
    </cfRule>
    <cfRule type="cellIs" dxfId="3622" priority="58" operator="equal">
      <formula>G48</formula>
    </cfRule>
  </conditionalFormatting>
  <conditionalFormatting sqref="K49">
    <cfRule type="cellIs" dxfId="3621" priority="55" operator="notEqual">
      <formula>G49</formula>
    </cfRule>
    <cfRule type="cellIs" dxfId="3620" priority="56" operator="equal">
      <formula>G49</formula>
    </cfRule>
  </conditionalFormatting>
  <conditionalFormatting sqref="K50">
    <cfRule type="cellIs" dxfId="3619" priority="53" operator="notEqual">
      <formula>G50</formula>
    </cfRule>
    <cfRule type="cellIs" dxfId="3618" priority="54" operator="equal">
      <formula>G50</formula>
    </cfRule>
  </conditionalFormatting>
  <conditionalFormatting sqref="K51">
    <cfRule type="cellIs" dxfId="3617" priority="51" operator="notEqual">
      <formula>G51</formula>
    </cfRule>
    <cfRule type="cellIs" dxfId="3616" priority="52" operator="equal">
      <formula>G51</formula>
    </cfRule>
  </conditionalFormatting>
  <conditionalFormatting sqref="K52">
    <cfRule type="cellIs" dxfId="3615" priority="49" operator="notEqual">
      <formula>G52</formula>
    </cfRule>
    <cfRule type="cellIs" dxfId="3614" priority="50" operator="equal">
      <formula>G52</formula>
    </cfRule>
  </conditionalFormatting>
  <conditionalFormatting sqref="K53">
    <cfRule type="cellIs" dxfId="3613" priority="47" operator="notEqual">
      <formula>G53</formula>
    </cfRule>
    <cfRule type="cellIs" dxfId="3612" priority="48" operator="equal">
      <formula>G53</formula>
    </cfRule>
  </conditionalFormatting>
  <conditionalFormatting sqref="K54">
    <cfRule type="cellIs" dxfId="3611" priority="45" operator="notEqual">
      <formula>G54</formula>
    </cfRule>
    <cfRule type="cellIs" dxfId="3610" priority="46" operator="equal">
      <formula>G54</formula>
    </cfRule>
  </conditionalFormatting>
  <conditionalFormatting sqref="K55">
    <cfRule type="cellIs" dxfId="3609" priority="43" operator="notEqual">
      <formula>G55</formula>
    </cfRule>
    <cfRule type="cellIs" dxfId="3608" priority="44" operator="equal">
      <formula>G55</formula>
    </cfRule>
  </conditionalFormatting>
  <conditionalFormatting sqref="K56">
    <cfRule type="cellIs" dxfId="3607" priority="41" operator="notEqual">
      <formula>G56</formula>
    </cfRule>
    <cfRule type="cellIs" dxfId="3606" priority="42" operator="equal">
      <formula>G56</formula>
    </cfRule>
  </conditionalFormatting>
  <conditionalFormatting sqref="K57">
    <cfRule type="cellIs" dxfId="3605" priority="39" operator="notEqual">
      <formula>G57</formula>
    </cfRule>
    <cfRule type="cellIs" dxfId="3604" priority="40" operator="equal">
      <formula>G57</formula>
    </cfRule>
  </conditionalFormatting>
  <conditionalFormatting sqref="K58">
    <cfRule type="cellIs" dxfId="3603" priority="37" operator="notEqual">
      <formula>G58</formula>
    </cfRule>
    <cfRule type="cellIs" dxfId="3602" priority="38" operator="equal">
      <formula>G58</formula>
    </cfRule>
  </conditionalFormatting>
  <conditionalFormatting sqref="K59">
    <cfRule type="cellIs" dxfId="3601" priority="35" operator="notEqual">
      <formula>G59</formula>
    </cfRule>
    <cfRule type="cellIs" dxfId="3600" priority="36" operator="equal">
      <formula>G59</formula>
    </cfRule>
  </conditionalFormatting>
  <conditionalFormatting sqref="K60">
    <cfRule type="cellIs" dxfId="3599" priority="33" operator="notEqual">
      <formula>G60</formula>
    </cfRule>
    <cfRule type="cellIs" dxfId="3598" priority="34" operator="equal">
      <formula>G60</formula>
    </cfRule>
  </conditionalFormatting>
  <conditionalFormatting sqref="K61">
    <cfRule type="cellIs" dxfId="3597" priority="31" operator="notEqual">
      <formula>G61</formula>
    </cfRule>
    <cfRule type="cellIs" dxfId="3596" priority="32" operator="equal">
      <formula>G61</formula>
    </cfRule>
  </conditionalFormatting>
  <conditionalFormatting sqref="K62">
    <cfRule type="cellIs" dxfId="3595" priority="29" operator="notEqual">
      <formula>G62</formula>
    </cfRule>
    <cfRule type="cellIs" dxfId="3594" priority="30" operator="equal">
      <formula>G62</formula>
    </cfRule>
  </conditionalFormatting>
  <conditionalFormatting sqref="K63">
    <cfRule type="cellIs" dxfId="3593" priority="27" operator="notEqual">
      <formula>G63</formula>
    </cfRule>
    <cfRule type="cellIs" dxfId="3592" priority="28" operator="equal">
      <formula>G63</formula>
    </cfRule>
  </conditionalFormatting>
  <conditionalFormatting sqref="K67">
    <cfRule type="cellIs" dxfId="3591" priority="25" operator="notEqual">
      <formula>G67</formula>
    </cfRule>
    <cfRule type="cellIs" dxfId="3590" priority="26" operator="equal">
      <formula>G67</formula>
    </cfRule>
  </conditionalFormatting>
  <conditionalFormatting sqref="K68">
    <cfRule type="cellIs" dxfId="3589" priority="23" operator="notEqual">
      <formula>G68</formula>
    </cfRule>
    <cfRule type="cellIs" dxfId="3588" priority="24" operator="equal">
      <formula>G68</formula>
    </cfRule>
  </conditionalFormatting>
  <conditionalFormatting sqref="K69">
    <cfRule type="cellIs" dxfId="3587" priority="21" operator="notEqual">
      <formula>G69</formula>
    </cfRule>
    <cfRule type="cellIs" dxfId="3586" priority="22" operator="equal">
      <formula>G69</formula>
    </cfRule>
  </conditionalFormatting>
  <conditionalFormatting sqref="K71">
    <cfRule type="cellIs" dxfId="3585" priority="19" operator="notEqual">
      <formula>G71</formula>
    </cfRule>
    <cfRule type="cellIs" dxfId="3584" priority="20" operator="equal">
      <formula>G71</formula>
    </cfRule>
  </conditionalFormatting>
  <conditionalFormatting sqref="K72">
    <cfRule type="cellIs" dxfId="3583" priority="17" operator="notEqual">
      <formula>G72</formula>
    </cfRule>
    <cfRule type="cellIs" dxfId="3582" priority="18" operator="equal">
      <formula>G72</formula>
    </cfRule>
  </conditionalFormatting>
  <conditionalFormatting sqref="K73">
    <cfRule type="cellIs" dxfId="3581" priority="15" operator="notEqual">
      <formula>G73</formula>
    </cfRule>
    <cfRule type="cellIs" dxfId="3580" priority="16" operator="equal">
      <formula>G73</formula>
    </cfRule>
  </conditionalFormatting>
  <conditionalFormatting sqref="K76">
    <cfRule type="cellIs" dxfId="3579" priority="13" operator="notEqual">
      <formula>G76</formula>
    </cfRule>
    <cfRule type="cellIs" dxfId="3578" priority="14" operator="equal">
      <formula>G76</formula>
    </cfRule>
  </conditionalFormatting>
  <conditionalFormatting sqref="K9">
    <cfRule type="cellIs" dxfId="3577" priority="131" operator="notEqual">
      <formula>G9</formula>
    </cfRule>
    <cfRule type="cellIs" dxfId="3576" priority="132" operator="equal">
      <formula>G9</formula>
    </cfRule>
  </conditionalFormatting>
  <conditionalFormatting sqref="K10">
    <cfRule type="cellIs" dxfId="3575" priority="129" operator="notEqual">
      <formula>G10</formula>
    </cfRule>
    <cfRule type="cellIs" dxfId="3574" priority="130" operator="equal">
      <formula>G10</formula>
    </cfRule>
  </conditionalFormatting>
  <conditionalFormatting sqref="K11">
    <cfRule type="cellIs" dxfId="3573" priority="127" operator="notEqual">
      <formula>G11</formula>
    </cfRule>
    <cfRule type="cellIs" dxfId="3572" priority="128" operator="equal">
      <formula>G11</formula>
    </cfRule>
  </conditionalFormatting>
  <conditionalFormatting sqref="K12">
    <cfRule type="cellIs" dxfId="3571" priority="125" operator="notEqual">
      <formula>G12</formula>
    </cfRule>
    <cfRule type="cellIs" dxfId="3570" priority="126" operator="equal">
      <formula>G12</formula>
    </cfRule>
  </conditionalFormatting>
  <conditionalFormatting sqref="K13">
    <cfRule type="cellIs" dxfId="3569" priority="123" operator="notEqual">
      <formula>G13</formula>
    </cfRule>
    <cfRule type="cellIs" dxfId="3568" priority="124" operator="equal">
      <formula>G13</formula>
    </cfRule>
  </conditionalFormatting>
  <conditionalFormatting sqref="K14">
    <cfRule type="cellIs" dxfId="3567" priority="121" operator="notEqual">
      <formula>G14</formula>
    </cfRule>
    <cfRule type="cellIs" dxfId="3566" priority="122" operator="equal">
      <formula>G14</formula>
    </cfRule>
  </conditionalFormatting>
  <conditionalFormatting sqref="G76">
    <cfRule type="cellIs" dxfId="3565" priority="11" operator="notEqual">
      <formula>$G$77</formula>
    </cfRule>
    <cfRule type="cellIs" dxfId="356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512D46E-AFC3-4FB6-A8BB-98AB856652AC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1D7F4BDC-46B8-42D5-A9A0-FBF98CECA412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33AA242-478F-4AE8-A0F3-E4E9F755388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9169972-69D6-4EB3-AF40-949AA7579F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9FB991F9-309E-41DB-BD07-BF8E8C60C578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134EF7-29FB-4962-8497-45D97B294C47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1010E8-9743-4E7C-B9C9-10378B0D56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C6247825-1D09-48E8-9792-B1DC05FE19C4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7C77157-5B0B-401B-A286-0AAF7CDD250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27BC18A-BD7C-4A6A-9736-16C50CA81786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148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7417622</v>
      </c>
      <c r="H8" s="10"/>
      <c r="I8" s="13">
        <v>5518311</v>
      </c>
      <c r="J8" s="13">
        <v>1899311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v>0</v>
      </c>
      <c r="H9" s="17"/>
      <c r="I9" s="16">
        <v>0</v>
      </c>
      <c r="J9" s="16">
        <v>0</v>
      </c>
      <c r="K9" s="13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0</v>
      </c>
      <c r="H10" s="17" t="s">
        <v>24</v>
      </c>
      <c r="I10" s="16">
        <v>0</v>
      </c>
      <c r="J10" s="16">
        <v>0</v>
      </c>
      <c r="K10" s="13">
        <v>0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787469</v>
      </c>
      <c r="H11" s="17" t="s">
        <v>59</v>
      </c>
      <c r="I11" s="16">
        <v>832931</v>
      </c>
      <c r="J11" s="16">
        <v>-45462</v>
      </c>
      <c r="K11" s="13">
        <v>787469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v>1080158</v>
      </c>
      <c r="H12" s="17" t="s">
        <v>59</v>
      </c>
      <c r="I12" s="16">
        <v>785212</v>
      </c>
      <c r="J12" s="16">
        <v>294946</v>
      </c>
      <c r="K12" s="13">
        <v>1080158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2011619</v>
      </c>
      <c r="H13" s="17" t="s">
        <v>59</v>
      </c>
      <c r="I13" s="16">
        <v>1690083</v>
      </c>
      <c r="J13" s="16">
        <v>321536</v>
      </c>
      <c r="K13" s="13">
        <v>2011619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1147448</v>
      </c>
      <c r="H14" s="17" t="s">
        <v>59</v>
      </c>
      <c r="I14" s="16">
        <v>860172</v>
      </c>
      <c r="J14" s="16">
        <v>287276</v>
      </c>
      <c r="K14" s="13">
        <v>1147448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>
        <v>0</v>
      </c>
      <c r="H15" s="17"/>
      <c r="I15" s="16">
        <v>0</v>
      </c>
      <c r="J15" s="16">
        <v>0</v>
      </c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v>0</v>
      </c>
      <c r="H16" s="17"/>
      <c r="I16" s="16">
        <v>0</v>
      </c>
      <c r="J16" s="16">
        <v>0</v>
      </c>
      <c r="K16" s="13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>
        <v>0</v>
      </c>
      <c r="H17" s="17"/>
      <c r="I17" s="16"/>
      <c r="J17" s="16"/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471783</v>
      </c>
      <c r="H18" s="17" t="s">
        <v>59</v>
      </c>
      <c r="I18" s="16">
        <v>340105</v>
      </c>
      <c r="J18" s="16">
        <v>131678</v>
      </c>
      <c r="K18" s="13">
        <v>471783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>
        <v>942783</v>
      </c>
      <c r="H19" s="17" t="s">
        <v>59</v>
      </c>
      <c r="I19" s="19">
        <v>188050</v>
      </c>
      <c r="J19" s="19">
        <v>754733</v>
      </c>
      <c r="K19" s="13">
        <v>942783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976362</v>
      </c>
      <c r="H20" s="17" t="s">
        <v>59</v>
      </c>
      <c r="I20" s="16">
        <v>821758</v>
      </c>
      <c r="J20" s="16">
        <v>154604</v>
      </c>
      <c r="K20" s="13">
        <v>976362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v>0</v>
      </c>
      <c r="H21" s="17"/>
      <c r="I21" s="16"/>
      <c r="J21" s="16"/>
      <c r="K21" s="13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v>0</v>
      </c>
      <c r="H22" s="17"/>
      <c r="I22" s="16"/>
      <c r="J22" s="16"/>
      <c r="K22" s="13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>
        <v>0</v>
      </c>
      <c r="H23" s="17"/>
      <c r="I23" s="16"/>
      <c r="J23" s="16"/>
      <c r="K23" s="13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>
        <v>0</v>
      </c>
      <c r="H24" s="17"/>
      <c r="I24" s="22"/>
      <c r="J24" s="22"/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6321871</v>
      </c>
      <c r="H25" s="10"/>
      <c r="I25" s="13">
        <v>3259441</v>
      </c>
      <c r="J25" s="13">
        <v>3062430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/>
      <c r="H26" s="17"/>
      <c r="I26" s="16"/>
      <c r="J26" s="16"/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1800689</v>
      </c>
      <c r="H27" s="17" t="s">
        <v>59</v>
      </c>
      <c r="I27" s="16">
        <v>1103928</v>
      </c>
      <c r="J27" s="16">
        <v>696761</v>
      </c>
      <c r="K27" s="13">
        <v>1800689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0</v>
      </c>
      <c r="H28" s="17" t="s">
        <v>15</v>
      </c>
      <c r="I28" s="16">
        <v>0</v>
      </c>
      <c r="J28" s="16">
        <v>0</v>
      </c>
      <c r="K28" s="13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548584</v>
      </c>
      <c r="H29" s="17" t="s">
        <v>59</v>
      </c>
      <c r="I29" s="16">
        <v>290335</v>
      </c>
      <c r="J29" s="16">
        <v>258249</v>
      </c>
      <c r="K29" s="13">
        <v>548584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v>0</v>
      </c>
      <c r="H30" s="17"/>
      <c r="I30" s="16"/>
      <c r="J30" s="16"/>
      <c r="K30" s="13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384978</v>
      </c>
      <c r="H31" s="17" t="s">
        <v>59</v>
      </c>
      <c r="I31" s="16">
        <v>145228</v>
      </c>
      <c r="J31" s="16">
        <v>239750</v>
      </c>
      <c r="K31" s="13">
        <v>384978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1615260</v>
      </c>
      <c r="H32" s="17" t="s">
        <v>59</v>
      </c>
      <c r="I32" s="16">
        <v>582782</v>
      </c>
      <c r="J32" s="16">
        <v>1032478</v>
      </c>
      <c r="K32" s="13">
        <v>1615260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0</v>
      </c>
      <c r="H33" s="17"/>
      <c r="I33" s="16"/>
      <c r="J33" s="16"/>
      <c r="K33" s="13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399811</v>
      </c>
      <c r="H34" s="17" t="s">
        <v>59</v>
      </c>
      <c r="I34" s="16">
        <v>113654</v>
      </c>
      <c r="J34" s="16">
        <v>286157</v>
      </c>
      <c r="K34" s="13">
        <v>399811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699270</v>
      </c>
      <c r="H35" s="17" t="s">
        <v>59</v>
      </c>
      <c r="I35" s="16">
        <v>254039</v>
      </c>
      <c r="J35" s="16">
        <v>445231</v>
      </c>
      <c r="K35" s="13">
        <v>699270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>
        <v>0</v>
      </c>
      <c r="H36" s="17"/>
      <c r="I36" s="16"/>
      <c r="J36" s="16"/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v>768829</v>
      </c>
      <c r="H37" s="17" t="s">
        <v>15</v>
      </c>
      <c r="I37" s="16">
        <v>768829</v>
      </c>
      <c r="J37" s="16"/>
      <c r="K37" s="13">
        <v>768829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>
        <v>0</v>
      </c>
      <c r="H38" s="17"/>
      <c r="I38" s="16"/>
      <c r="J38" s="16"/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>
        <v>0</v>
      </c>
      <c r="H39" s="17"/>
      <c r="I39" s="16"/>
      <c r="J39" s="16"/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>
        <v>0</v>
      </c>
      <c r="H40" s="17"/>
      <c r="I40" s="16"/>
      <c r="J40" s="16"/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104450</v>
      </c>
      <c r="H41" s="17" t="s">
        <v>59</v>
      </c>
      <c r="I41" s="16">
        <v>646</v>
      </c>
      <c r="J41" s="16">
        <v>103804</v>
      </c>
      <c r="K41" s="13">
        <v>104450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14311421</v>
      </c>
      <c r="H42" s="10"/>
      <c r="I42" s="13">
        <v>1719739</v>
      </c>
      <c r="J42" s="13">
        <v>12591682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v>10021459</v>
      </c>
      <c r="H43" s="17" t="s">
        <v>24</v>
      </c>
      <c r="I43" s="16"/>
      <c r="J43" s="16">
        <v>10021459</v>
      </c>
      <c r="K43" s="13">
        <v>10021459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0</v>
      </c>
      <c r="H44" s="17"/>
      <c r="I44" s="16"/>
      <c r="J44" s="16"/>
      <c r="K44" s="13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>
        <v>0</v>
      </c>
      <c r="H45" s="17"/>
      <c r="I45" s="16"/>
      <c r="J45" s="16"/>
      <c r="K45" s="13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>
        <v>0</v>
      </c>
      <c r="H46" s="17"/>
      <c r="I46" s="16"/>
      <c r="J46" s="16"/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2354344</v>
      </c>
      <c r="H47" s="17" t="s">
        <v>59</v>
      </c>
      <c r="I47" s="16">
        <v>1110379</v>
      </c>
      <c r="J47" s="16">
        <v>1243965</v>
      </c>
      <c r="K47" s="13">
        <v>2354344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>
        <v>0</v>
      </c>
      <c r="H48" s="17"/>
      <c r="I48" s="16"/>
      <c r="J48" s="16"/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1217633</v>
      </c>
      <c r="H49" s="17" t="s">
        <v>59</v>
      </c>
      <c r="I49" s="16">
        <v>536482</v>
      </c>
      <c r="J49" s="16">
        <v>681151</v>
      </c>
      <c r="K49" s="13">
        <v>1217633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v>240125</v>
      </c>
      <c r="H50" s="17" t="s">
        <v>59</v>
      </c>
      <c r="I50" s="16">
        <v>7254</v>
      </c>
      <c r="J50" s="16">
        <v>232871</v>
      </c>
      <c r="K50" s="13">
        <v>240125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>
        <v>0</v>
      </c>
      <c r="H51" s="17"/>
      <c r="I51" s="16"/>
      <c r="J51" s="16"/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v>230581</v>
      </c>
      <c r="H52" s="17" t="s">
        <v>59</v>
      </c>
      <c r="I52" s="16">
        <v>4341</v>
      </c>
      <c r="J52" s="16">
        <v>226240</v>
      </c>
      <c r="K52" s="13">
        <v>230581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>
        <v>0</v>
      </c>
      <c r="H53" s="17"/>
      <c r="I53" s="16"/>
      <c r="J53" s="16"/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v>101349</v>
      </c>
      <c r="H54" s="17" t="s">
        <v>59</v>
      </c>
      <c r="I54" s="16">
        <v>8688</v>
      </c>
      <c r="J54" s="16">
        <v>92661</v>
      </c>
      <c r="K54" s="13">
        <v>101349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>
        <v>0</v>
      </c>
      <c r="H55" s="17"/>
      <c r="I55" s="16">
        <v>0</v>
      </c>
      <c r="J55" s="16">
        <v>0</v>
      </c>
      <c r="K55" s="13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v>0</v>
      </c>
      <c r="H56" s="17"/>
      <c r="I56" s="16">
        <v>0</v>
      </c>
      <c r="J56" s="16">
        <v>0</v>
      </c>
      <c r="K56" s="13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v>0</v>
      </c>
      <c r="H57" s="17"/>
      <c r="I57" s="16"/>
      <c r="J57" s="16"/>
      <c r="K57" s="13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>
        <v>0</v>
      </c>
      <c r="H58" s="17"/>
      <c r="I58" s="16"/>
      <c r="J58" s="16"/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>
        <v>0</v>
      </c>
      <c r="H59" s="17"/>
      <c r="I59" s="16"/>
      <c r="J59" s="16"/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94860</v>
      </c>
      <c r="H60" s="17" t="s">
        <v>59</v>
      </c>
      <c r="I60" s="16">
        <v>1525</v>
      </c>
      <c r="J60" s="16">
        <v>93335</v>
      </c>
      <c r="K60" s="13">
        <v>94860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0</v>
      </c>
      <c r="H61" s="17"/>
      <c r="I61" s="16"/>
      <c r="J61" s="16"/>
      <c r="K61" s="13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51070</v>
      </c>
      <c r="H62" s="17" t="s">
        <v>15</v>
      </c>
      <c r="I62" s="16">
        <v>51070</v>
      </c>
      <c r="J62" s="16">
        <v>0</v>
      </c>
      <c r="K62" s="13">
        <v>51070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0</v>
      </c>
      <c r="H63" s="17"/>
      <c r="I63" s="16"/>
      <c r="J63" s="16"/>
      <c r="K63" s="13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310386</v>
      </c>
      <c r="H66" s="10"/>
      <c r="I66" s="13">
        <v>70712</v>
      </c>
      <c r="J66" s="13">
        <v>239674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/>
      <c r="H67" s="17"/>
      <c r="I67" s="16"/>
      <c r="J67" s="16"/>
      <c r="K67" s="13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/>
      <c r="H68" s="17"/>
      <c r="I68" s="16"/>
      <c r="J68" s="16"/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v>310386</v>
      </c>
      <c r="H69" s="17" t="s">
        <v>59</v>
      </c>
      <c r="I69" s="16">
        <v>70712</v>
      </c>
      <c r="J69" s="16">
        <v>239674</v>
      </c>
      <c r="K69" s="13">
        <v>310386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4794322</v>
      </c>
      <c r="H70" s="10"/>
      <c r="I70" s="13">
        <v>3617699</v>
      </c>
      <c r="J70" s="13">
        <v>1176623</v>
      </c>
      <c r="K70" s="13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v>782023</v>
      </c>
      <c r="H71" s="17" t="s">
        <v>59</v>
      </c>
      <c r="I71" s="16">
        <v>210296</v>
      </c>
      <c r="J71" s="16">
        <v>571727</v>
      </c>
      <c r="K71" s="13">
        <v>782023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3646312</v>
      </c>
      <c r="H72" s="17" t="s">
        <v>59</v>
      </c>
      <c r="I72" s="16">
        <v>3237358</v>
      </c>
      <c r="J72" s="16">
        <v>408954</v>
      </c>
      <c r="K72" s="13">
        <v>3646312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365987</v>
      </c>
      <c r="H73" s="17" t="s">
        <v>59</v>
      </c>
      <c r="I73" s="16">
        <v>170045</v>
      </c>
      <c r="J73" s="16">
        <v>195942</v>
      </c>
      <c r="K73" s="13">
        <v>365987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33155622</v>
      </c>
      <c r="H76" s="26"/>
      <c r="I76" s="82">
        <v>14185902</v>
      </c>
      <c r="J76" s="82">
        <v>18969720</v>
      </c>
      <c r="K76" s="13">
        <v>33155622</v>
      </c>
      <c r="L76" s="27"/>
    </row>
    <row r="77" spans="1:12" ht="15.75" x14ac:dyDescent="0.25">
      <c r="F77" s="83" t="s">
        <v>200</v>
      </c>
      <c r="G77" s="84">
        <v>33155622</v>
      </c>
      <c r="H77" s="14"/>
      <c r="I77" s="85">
        <v>0.42785811709398786</v>
      </c>
      <c r="J77" s="85">
        <v>0.57214188290601209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177529515</v>
      </c>
      <c r="J83" s="87">
        <v>7.9907287529062426E-2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553" priority="119" operator="notEqual">
      <formula>G15</formula>
    </cfRule>
    <cfRule type="cellIs" dxfId="3552" priority="120" operator="equal">
      <formula>G15</formula>
    </cfRule>
  </conditionalFormatting>
  <conditionalFormatting sqref="K16">
    <cfRule type="cellIs" dxfId="3551" priority="117" operator="notEqual">
      <formula>G16</formula>
    </cfRule>
    <cfRule type="cellIs" dxfId="3550" priority="118" operator="equal">
      <formula>G16</formula>
    </cfRule>
  </conditionalFormatting>
  <conditionalFormatting sqref="K17">
    <cfRule type="cellIs" dxfId="3549" priority="115" operator="notEqual">
      <formula>G17</formula>
    </cfRule>
    <cfRule type="cellIs" dxfId="3548" priority="116" operator="equal">
      <formula>G17</formula>
    </cfRule>
  </conditionalFormatting>
  <conditionalFormatting sqref="K18">
    <cfRule type="cellIs" dxfId="3547" priority="113" operator="notEqual">
      <formula>G18</formula>
    </cfRule>
    <cfRule type="cellIs" dxfId="3546" priority="114" operator="equal">
      <formula>G18</formula>
    </cfRule>
  </conditionalFormatting>
  <conditionalFormatting sqref="K19">
    <cfRule type="cellIs" dxfId="3545" priority="111" operator="notEqual">
      <formula>G19</formula>
    </cfRule>
    <cfRule type="cellIs" dxfId="3544" priority="112" operator="equal">
      <formula>G19</formula>
    </cfRule>
  </conditionalFormatting>
  <conditionalFormatting sqref="K20">
    <cfRule type="cellIs" dxfId="3543" priority="109" operator="notEqual">
      <formula>G20</formula>
    </cfRule>
    <cfRule type="cellIs" dxfId="3542" priority="110" operator="equal">
      <formula>G20</formula>
    </cfRule>
  </conditionalFormatting>
  <conditionalFormatting sqref="K21">
    <cfRule type="cellIs" dxfId="3541" priority="107" operator="notEqual">
      <formula>G21</formula>
    </cfRule>
    <cfRule type="cellIs" dxfId="3540" priority="108" operator="equal">
      <formula>G21</formula>
    </cfRule>
  </conditionalFormatting>
  <conditionalFormatting sqref="K22">
    <cfRule type="cellIs" dxfId="3539" priority="105" operator="notEqual">
      <formula>G22</formula>
    </cfRule>
    <cfRule type="cellIs" dxfId="3538" priority="106" operator="equal">
      <formula>G22</formula>
    </cfRule>
  </conditionalFormatting>
  <conditionalFormatting sqref="K23">
    <cfRule type="cellIs" dxfId="3537" priority="103" operator="notEqual">
      <formula>G23</formula>
    </cfRule>
    <cfRule type="cellIs" dxfId="3536" priority="104" operator="equal">
      <formula>G23</formula>
    </cfRule>
  </conditionalFormatting>
  <conditionalFormatting sqref="K24">
    <cfRule type="cellIs" dxfId="3535" priority="101" operator="notEqual">
      <formula>G24</formula>
    </cfRule>
    <cfRule type="cellIs" dxfId="3534" priority="102" operator="equal">
      <formula>G24</formula>
    </cfRule>
  </conditionalFormatting>
  <conditionalFormatting sqref="K26">
    <cfRule type="cellIs" dxfId="3533" priority="99" operator="notEqual">
      <formula>G26</formula>
    </cfRule>
    <cfRule type="cellIs" dxfId="3532" priority="100" operator="equal">
      <formula>G26</formula>
    </cfRule>
  </conditionalFormatting>
  <conditionalFormatting sqref="K27">
    <cfRule type="cellIs" dxfId="3531" priority="97" operator="notEqual">
      <formula>G27</formula>
    </cfRule>
    <cfRule type="cellIs" dxfId="3530" priority="98" operator="equal">
      <formula>G27</formula>
    </cfRule>
  </conditionalFormatting>
  <conditionalFormatting sqref="K28">
    <cfRule type="cellIs" dxfId="3529" priority="95" operator="notEqual">
      <formula>G28</formula>
    </cfRule>
    <cfRule type="cellIs" dxfId="3528" priority="96" operator="equal">
      <formula>G28</formula>
    </cfRule>
  </conditionalFormatting>
  <conditionalFormatting sqref="K29">
    <cfRule type="cellIs" dxfId="3527" priority="93" operator="notEqual">
      <formula>G29</formula>
    </cfRule>
    <cfRule type="cellIs" dxfId="3526" priority="94" operator="equal">
      <formula>G29</formula>
    </cfRule>
  </conditionalFormatting>
  <conditionalFormatting sqref="K30">
    <cfRule type="cellIs" dxfId="3525" priority="91" operator="notEqual">
      <formula>G30</formula>
    </cfRule>
    <cfRule type="cellIs" dxfId="3524" priority="92" operator="equal">
      <formula>G30</formula>
    </cfRule>
  </conditionalFormatting>
  <conditionalFormatting sqref="K31">
    <cfRule type="cellIs" dxfId="3523" priority="89" operator="notEqual">
      <formula>G31</formula>
    </cfRule>
    <cfRule type="cellIs" dxfId="3522" priority="90" operator="equal">
      <formula>G31</formula>
    </cfRule>
  </conditionalFormatting>
  <conditionalFormatting sqref="K32">
    <cfRule type="cellIs" dxfId="3521" priority="87" operator="notEqual">
      <formula>G32</formula>
    </cfRule>
    <cfRule type="cellIs" dxfId="3520" priority="88" operator="equal">
      <formula>G32</formula>
    </cfRule>
  </conditionalFormatting>
  <conditionalFormatting sqref="K33">
    <cfRule type="cellIs" dxfId="3519" priority="85" operator="notEqual">
      <formula>G33</formula>
    </cfRule>
    <cfRule type="cellIs" dxfId="3518" priority="86" operator="equal">
      <formula>G33</formula>
    </cfRule>
  </conditionalFormatting>
  <conditionalFormatting sqref="K34">
    <cfRule type="cellIs" dxfId="3517" priority="83" operator="notEqual">
      <formula>G34</formula>
    </cfRule>
    <cfRule type="cellIs" dxfId="3516" priority="84" operator="equal">
      <formula>G34</formula>
    </cfRule>
  </conditionalFormatting>
  <conditionalFormatting sqref="K35">
    <cfRule type="cellIs" dxfId="3515" priority="81" operator="notEqual">
      <formula>G35</formula>
    </cfRule>
    <cfRule type="cellIs" dxfId="3514" priority="82" operator="equal">
      <formula>G35</formula>
    </cfRule>
  </conditionalFormatting>
  <conditionalFormatting sqref="K36">
    <cfRule type="cellIs" dxfId="3513" priority="79" operator="notEqual">
      <formula>G36</formula>
    </cfRule>
    <cfRule type="cellIs" dxfId="3512" priority="80" operator="equal">
      <formula>G36</formula>
    </cfRule>
  </conditionalFormatting>
  <conditionalFormatting sqref="K37">
    <cfRule type="cellIs" dxfId="3511" priority="77" operator="notEqual">
      <formula>G37</formula>
    </cfRule>
    <cfRule type="cellIs" dxfId="3510" priority="78" operator="equal">
      <formula>G37</formula>
    </cfRule>
  </conditionalFormatting>
  <conditionalFormatting sqref="K38">
    <cfRule type="cellIs" dxfId="3509" priority="75" operator="notEqual">
      <formula>G38</formula>
    </cfRule>
    <cfRule type="cellIs" dxfId="3508" priority="76" operator="equal">
      <formula>G38</formula>
    </cfRule>
  </conditionalFormatting>
  <conditionalFormatting sqref="K39">
    <cfRule type="cellIs" dxfId="3507" priority="73" operator="notEqual">
      <formula>G39</formula>
    </cfRule>
    <cfRule type="cellIs" dxfId="3506" priority="74" operator="equal">
      <formula>G39</formula>
    </cfRule>
  </conditionalFormatting>
  <conditionalFormatting sqref="K40">
    <cfRule type="cellIs" dxfId="3505" priority="71" operator="notEqual">
      <formula>G40</formula>
    </cfRule>
    <cfRule type="cellIs" dxfId="3504" priority="72" operator="equal">
      <formula>G40</formula>
    </cfRule>
  </conditionalFormatting>
  <conditionalFormatting sqref="K41">
    <cfRule type="cellIs" dxfId="3503" priority="69" operator="notEqual">
      <formula>G41</formula>
    </cfRule>
    <cfRule type="cellIs" dxfId="3502" priority="70" operator="equal">
      <formula>G41</formula>
    </cfRule>
  </conditionalFormatting>
  <conditionalFormatting sqref="K43">
    <cfRule type="cellIs" dxfId="3501" priority="67" operator="notEqual">
      <formula>G43</formula>
    </cfRule>
    <cfRule type="cellIs" dxfId="3500" priority="68" operator="equal">
      <formula>G43</formula>
    </cfRule>
  </conditionalFormatting>
  <conditionalFormatting sqref="K44">
    <cfRule type="cellIs" dxfId="3499" priority="65" operator="notEqual">
      <formula>G44</formula>
    </cfRule>
    <cfRule type="cellIs" dxfId="3498" priority="66" operator="equal">
      <formula>G44</formula>
    </cfRule>
  </conditionalFormatting>
  <conditionalFormatting sqref="K45">
    <cfRule type="cellIs" dxfId="3497" priority="63" operator="notEqual">
      <formula>G45</formula>
    </cfRule>
    <cfRule type="cellIs" dxfId="3496" priority="64" operator="equal">
      <formula>G45</formula>
    </cfRule>
  </conditionalFormatting>
  <conditionalFormatting sqref="K46">
    <cfRule type="cellIs" dxfId="3495" priority="61" operator="notEqual">
      <formula>G46</formula>
    </cfRule>
    <cfRule type="cellIs" dxfId="3494" priority="62" operator="equal">
      <formula>G46</formula>
    </cfRule>
  </conditionalFormatting>
  <conditionalFormatting sqref="K47">
    <cfRule type="cellIs" dxfId="3493" priority="59" operator="notEqual">
      <formula>G47</formula>
    </cfRule>
    <cfRule type="cellIs" dxfId="3492" priority="60" operator="equal">
      <formula>G47</formula>
    </cfRule>
  </conditionalFormatting>
  <conditionalFormatting sqref="K48">
    <cfRule type="cellIs" dxfId="3491" priority="57" operator="notEqual">
      <formula>G48</formula>
    </cfRule>
    <cfRule type="cellIs" dxfId="3490" priority="58" operator="equal">
      <formula>G48</formula>
    </cfRule>
  </conditionalFormatting>
  <conditionalFormatting sqref="K49">
    <cfRule type="cellIs" dxfId="3489" priority="55" operator="notEqual">
      <formula>G49</formula>
    </cfRule>
    <cfRule type="cellIs" dxfId="3488" priority="56" operator="equal">
      <formula>G49</formula>
    </cfRule>
  </conditionalFormatting>
  <conditionalFormatting sqref="K50">
    <cfRule type="cellIs" dxfId="3487" priority="53" operator="notEqual">
      <formula>G50</formula>
    </cfRule>
    <cfRule type="cellIs" dxfId="3486" priority="54" operator="equal">
      <formula>G50</formula>
    </cfRule>
  </conditionalFormatting>
  <conditionalFormatting sqref="K51">
    <cfRule type="cellIs" dxfId="3485" priority="51" operator="notEqual">
      <formula>G51</formula>
    </cfRule>
    <cfRule type="cellIs" dxfId="3484" priority="52" operator="equal">
      <formula>G51</formula>
    </cfRule>
  </conditionalFormatting>
  <conditionalFormatting sqref="K52">
    <cfRule type="cellIs" dxfId="3483" priority="49" operator="notEqual">
      <formula>G52</formula>
    </cfRule>
    <cfRule type="cellIs" dxfId="3482" priority="50" operator="equal">
      <formula>G52</formula>
    </cfRule>
  </conditionalFormatting>
  <conditionalFormatting sqref="K53">
    <cfRule type="cellIs" dxfId="3481" priority="47" operator="notEqual">
      <formula>G53</formula>
    </cfRule>
    <cfRule type="cellIs" dxfId="3480" priority="48" operator="equal">
      <formula>G53</formula>
    </cfRule>
  </conditionalFormatting>
  <conditionalFormatting sqref="K54">
    <cfRule type="cellIs" dxfId="3479" priority="45" operator="notEqual">
      <formula>G54</formula>
    </cfRule>
    <cfRule type="cellIs" dxfId="3478" priority="46" operator="equal">
      <formula>G54</formula>
    </cfRule>
  </conditionalFormatting>
  <conditionalFormatting sqref="K55">
    <cfRule type="cellIs" dxfId="3477" priority="43" operator="notEqual">
      <formula>G55</formula>
    </cfRule>
    <cfRule type="cellIs" dxfId="3476" priority="44" operator="equal">
      <formula>G55</formula>
    </cfRule>
  </conditionalFormatting>
  <conditionalFormatting sqref="K56">
    <cfRule type="cellIs" dxfId="3475" priority="41" operator="notEqual">
      <formula>G56</formula>
    </cfRule>
    <cfRule type="cellIs" dxfId="3474" priority="42" operator="equal">
      <formula>G56</formula>
    </cfRule>
  </conditionalFormatting>
  <conditionalFormatting sqref="K57">
    <cfRule type="cellIs" dxfId="3473" priority="39" operator="notEqual">
      <formula>G57</formula>
    </cfRule>
    <cfRule type="cellIs" dxfId="3472" priority="40" operator="equal">
      <formula>G57</formula>
    </cfRule>
  </conditionalFormatting>
  <conditionalFormatting sqref="K58">
    <cfRule type="cellIs" dxfId="3471" priority="37" operator="notEqual">
      <formula>G58</formula>
    </cfRule>
    <cfRule type="cellIs" dxfId="3470" priority="38" operator="equal">
      <formula>G58</formula>
    </cfRule>
  </conditionalFormatting>
  <conditionalFormatting sqref="K59">
    <cfRule type="cellIs" dxfId="3469" priority="35" operator="notEqual">
      <formula>G59</formula>
    </cfRule>
    <cfRule type="cellIs" dxfId="3468" priority="36" operator="equal">
      <formula>G59</formula>
    </cfRule>
  </conditionalFormatting>
  <conditionalFormatting sqref="K60">
    <cfRule type="cellIs" dxfId="3467" priority="33" operator="notEqual">
      <formula>G60</formula>
    </cfRule>
    <cfRule type="cellIs" dxfId="3466" priority="34" operator="equal">
      <formula>G60</formula>
    </cfRule>
  </conditionalFormatting>
  <conditionalFormatting sqref="K61">
    <cfRule type="cellIs" dxfId="3465" priority="31" operator="notEqual">
      <formula>G61</formula>
    </cfRule>
    <cfRule type="cellIs" dxfId="3464" priority="32" operator="equal">
      <formula>G61</formula>
    </cfRule>
  </conditionalFormatting>
  <conditionalFormatting sqref="K62">
    <cfRule type="cellIs" dxfId="3463" priority="29" operator="notEqual">
      <formula>G62</formula>
    </cfRule>
    <cfRule type="cellIs" dxfId="3462" priority="30" operator="equal">
      <formula>G62</formula>
    </cfRule>
  </conditionalFormatting>
  <conditionalFormatting sqref="K63">
    <cfRule type="cellIs" dxfId="3461" priority="27" operator="notEqual">
      <formula>G63</formula>
    </cfRule>
    <cfRule type="cellIs" dxfId="3460" priority="28" operator="equal">
      <formula>G63</formula>
    </cfRule>
  </conditionalFormatting>
  <conditionalFormatting sqref="K67">
    <cfRule type="cellIs" dxfId="3459" priority="25" operator="notEqual">
      <formula>G67</formula>
    </cfRule>
    <cfRule type="cellIs" dxfId="3458" priority="26" operator="equal">
      <formula>G67</formula>
    </cfRule>
  </conditionalFormatting>
  <conditionalFormatting sqref="K68">
    <cfRule type="cellIs" dxfId="3457" priority="23" operator="notEqual">
      <formula>G68</formula>
    </cfRule>
    <cfRule type="cellIs" dxfId="3456" priority="24" operator="equal">
      <formula>G68</formula>
    </cfRule>
  </conditionalFormatting>
  <conditionalFormatting sqref="K69">
    <cfRule type="cellIs" dxfId="3455" priority="21" operator="notEqual">
      <formula>G69</formula>
    </cfRule>
    <cfRule type="cellIs" dxfId="3454" priority="22" operator="equal">
      <formula>G69</formula>
    </cfRule>
  </conditionalFormatting>
  <conditionalFormatting sqref="K71">
    <cfRule type="cellIs" dxfId="3453" priority="19" operator="notEqual">
      <formula>G71</formula>
    </cfRule>
    <cfRule type="cellIs" dxfId="3452" priority="20" operator="equal">
      <formula>G71</formula>
    </cfRule>
  </conditionalFormatting>
  <conditionalFormatting sqref="K72">
    <cfRule type="cellIs" dxfId="3451" priority="17" operator="notEqual">
      <formula>G72</formula>
    </cfRule>
    <cfRule type="cellIs" dxfId="3450" priority="18" operator="equal">
      <formula>G72</formula>
    </cfRule>
  </conditionalFormatting>
  <conditionalFormatting sqref="K73">
    <cfRule type="cellIs" dxfId="3449" priority="15" operator="notEqual">
      <formula>G73</formula>
    </cfRule>
    <cfRule type="cellIs" dxfId="3448" priority="16" operator="equal">
      <formula>G73</formula>
    </cfRule>
  </conditionalFormatting>
  <conditionalFormatting sqref="K76">
    <cfRule type="cellIs" dxfId="3447" priority="13" operator="notEqual">
      <formula>G76</formula>
    </cfRule>
    <cfRule type="cellIs" dxfId="3446" priority="14" operator="equal">
      <formula>G76</formula>
    </cfRule>
  </conditionalFormatting>
  <conditionalFormatting sqref="K9">
    <cfRule type="cellIs" dxfId="3445" priority="131" operator="notEqual">
      <formula>G9</formula>
    </cfRule>
    <cfRule type="cellIs" dxfId="3444" priority="132" operator="equal">
      <formula>G9</formula>
    </cfRule>
  </conditionalFormatting>
  <conditionalFormatting sqref="K10">
    <cfRule type="cellIs" dxfId="3443" priority="129" operator="notEqual">
      <formula>G10</formula>
    </cfRule>
    <cfRule type="cellIs" dxfId="3442" priority="130" operator="equal">
      <formula>G10</formula>
    </cfRule>
  </conditionalFormatting>
  <conditionalFormatting sqref="K11">
    <cfRule type="cellIs" dxfId="3441" priority="127" operator="notEqual">
      <formula>G11</formula>
    </cfRule>
    <cfRule type="cellIs" dxfId="3440" priority="128" operator="equal">
      <formula>G11</formula>
    </cfRule>
  </conditionalFormatting>
  <conditionalFormatting sqref="K12">
    <cfRule type="cellIs" dxfId="3439" priority="125" operator="notEqual">
      <formula>G12</formula>
    </cfRule>
    <cfRule type="cellIs" dxfId="3438" priority="126" operator="equal">
      <formula>G12</formula>
    </cfRule>
  </conditionalFormatting>
  <conditionalFormatting sqref="K13">
    <cfRule type="cellIs" dxfId="3437" priority="123" operator="notEqual">
      <formula>G13</formula>
    </cfRule>
    <cfRule type="cellIs" dxfId="3436" priority="124" operator="equal">
      <formula>G13</formula>
    </cfRule>
  </conditionalFormatting>
  <conditionalFormatting sqref="K14">
    <cfRule type="cellIs" dxfId="3435" priority="121" operator="notEqual">
      <formula>G14</formula>
    </cfRule>
    <cfRule type="cellIs" dxfId="3434" priority="122" operator="equal">
      <formula>G14</formula>
    </cfRule>
  </conditionalFormatting>
  <conditionalFormatting sqref="G76">
    <cfRule type="cellIs" dxfId="3433" priority="11" operator="notEqual">
      <formula>$G$77</formula>
    </cfRule>
    <cfRule type="cellIs" dxfId="343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7D574F1-9C18-498B-BCBF-29AACFDE3008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AA9706FD-55D5-44C7-BC59-98C180B7FB8D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B7921F0-74D1-4665-A491-3474B658D13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2CABE40-8E06-4BE8-B273-374EC44FA4B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CF089B73-050C-4E95-801F-ABF50CAAA699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478CD44-8732-478A-BC7A-1EA82810BB1E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F100573-C40E-4F7F-8000-41C1DA2B805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0D573B0-8F25-4BF3-99F1-329A961EC47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3050FFE-19CB-4280-A2AC-F2D465F5F26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D71AF63-7E1B-4599-93A8-ADE0D1A6B68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149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1252256.9599999997</v>
      </c>
      <c r="H8" s="122"/>
      <c r="I8" s="128">
        <v>1038099.5399999999</v>
      </c>
      <c r="J8" s="128">
        <v>214157.41999999998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/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0">
        <v>16000.74</v>
      </c>
      <c r="H10" s="124" t="s">
        <v>15</v>
      </c>
      <c r="I10" s="130">
        <v>16000.74</v>
      </c>
      <c r="J10" s="130"/>
      <c r="K10" s="128">
        <v>16000.74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0">
        <v>564072.85</v>
      </c>
      <c r="H11" s="124" t="s">
        <v>15</v>
      </c>
      <c r="I11" s="130">
        <v>564072.85</v>
      </c>
      <c r="J11" s="130"/>
      <c r="K11" s="128">
        <v>564072.85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/>
      <c r="H12" s="124"/>
      <c r="I12" s="130"/>
      <c r="J12" s="130"/>
      <c r="K12" s="128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>
        <v>309539.05</v>
      </c>
      <c r="H13" s="124" t="s">
        <v>15</v>
      </c>
      <c r="I13" s="130">
        <v>309539.05</v>
      </c>
      <c r="J13" s="130"/>
      <c r="K13" s="128">
        <v>309539.05</v>
      </c>
      <c r="L13" s="134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>
        <v>36552.339999999997</v>
      </c>
      <c r="H14" s="124" t="s">
        <v>24</v>
      </c>
      <c r="I14" s="130"/>
      <c r="J14" s="130">
        <v>36552.339999999997</v>
      </c>
      <c r="K14" s="128">
        <v>36552.339999999997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/>
      <c r="H15" s="124"/>
      <c r="I15" s="130"/>
      <c r="J15" s="130"/>
      <c r="K15" s="128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30"/>
      <c r="H17" s="124"/>
      <c r="I17" s="130"/>
      <c r="J17" s="130"/>
      <c r="K17" s="128">
        <v>0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0">
        <v>177605.08</v>
      </c>
      <c r="H18" s="124" t="s">
        <v>24</v>
      </c>
      <c r="I18" s="130"/>
      <c r="J18" s="130">
        <v>177605.08</v>
      </c>
      <c r="K18" s="128">
        <v>177605.08</v>
      </c>
      <c r="L18" s="134" t="s">
        <v>293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>
        <v>148486.9</v>
      </c>
      <c r="H20" s="124" t="s">
        <v>15</v>
      </c>
      <c r="I20" s="130">
        <v>148486.9</v>
      </c>
      <c r="J20" s="130"/>
      <c r="K20" s="128">
        <v>148486.9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0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670863.22</v>
      </c>
      <c r="H25" s="122"/>
      <c r="I25" s="128">
        <v>554356.18999999994</v>
      </c>
      <c r="J25" s="128">
        <v>116507.03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/>
      <c r="H27" s="124"/>
      <c r="I27" s="130"/>
      <c r="J27" s="130"/>
      <c r="K27" s="128">
        <v>0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/>
      <c r="H29" s="124"/>
      <c r="I29" s="130"/>
      <c r="J29" s="130"/>
      <c r="K29" s="128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554356.18999999994</v>
      </c>
      <c r="H30" s="124" t="s">
        <v>15</v>
      </c>
      <c r="I30" s="130">
        <v>554356.18999999994</v>
      </c>
      <c r="J30" s="130"/>
      <c r="K30" s="128">
        <v>554356.18999999994</v>
      </c>
      <c r="L30" s="131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/>
      <c r="H31" s="124"/>
      <c r="I31" s="130"/>
      <c r="J31" s="130"/>
      <c r="K31" s="128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/>
      <c r="H32" s="124"/>
      <c r="I32" s="130"/>
      <c r="J32" s="130"/>
      <c r="K32" s="128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/>
      <c r="H34" s="124"/>
      <c r="I34" s="130"/>
      <c r="J34" s="130"/>
      <c r="K34" s="128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/>
      <c r="H35" s="124"/>
      <c r="I35" s="130"/>
      <c r="J35" s="130"/>
      <c r="K35" s="128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>
        <v>116507.03</v>
      </c>
      <c r="H39" s="124" t="s">
        <v>24</v>
      </c>
      <c r="I39" s="130"/>
      <c r="J39" s="130">
        <v>116507.03</v>
      </c>
      <c r="K39" s="128">
        <v>116507.03</v>
      </c>
      <c r="L39" s="131" t="s">
        <v>244</v>
      </c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4202787.4399999995</v>
      </c>
      <c r="H42" s="122"/>
      <c r="I42" s="128">
        <v>535468.57000000007</v>
      </c>
      <c r="J42" s="128">
        <v>3667318.87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2080495.36</v>
      </c>
      <c r="H43" s="124" t="s">
        <v>24</v>
      </c>
      <c r="I43" s="130"/>
      <c r="J43" s="130">
        <v>2080495.36</v>
      </c>
      <c r="K43" s="128">
        <v>2080495.36</v>
      </c>
      <c r="L43" s="131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0"/>
      <c r="H44" s="124"/>
      <c r="I44" s="130"/>
      <c r="J44" s="130">
        <v>0</v>
      </c>
      <c r="K44" s="128">
        <v>0</v>
      </c>
      <c r="L44" s="131" t="s">
        <v>294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/>
      <c r="H45" s="124"/>
      <c r="I45" s="130"/>
      <c r="J45" s="130"/>
      <c r="K45" s="128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/>
      <c r="H46" s="124"/>
      <c r="I46" s="130"/>
      <c r="J46" s="130"/>
      <c r="K46" s="128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575542.61</v>
      </c>
      <c r="H47" s="124" t="s">
        <v>59</v>
      </c>
      <c r="I47" s="130">
        <v>362379.63</v>
      </c>
      <c r="J47" s="130">
        <v>213162.98</v>
      </c>
      <c r="K47" s="128">
        <v>575542.61</v>
      </c>
      <c r="L47" s="131" t="s">
        <v>295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123494.9</v>
      </c>
      <c r="H49" s="124" t="s">
        <v>15</v>
      </c>
      <c r="I49" s="130">
        <v>123494.9</v>
      </c>
      <c r="J49" s="130"/>
      <c r="K49" s="128">
        <v>123494.9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0"/>
      <c r="H50" s="124"/>
      <c r="I50" s="130"/>
      <c r="J50" s="130"/>
      <c r="K50" s="128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/>
      <c r="H53" s="124"/>
      <c r="I53" s="130"/>
      <c r="J53" s="130"/>
      <c r="K53" s="128">
        <v>0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>
        <v>100084.98</v>
      </c>
      <c r="H54" s="124" t="s">
        <v>24</v>
      </c>
      <c r="I54" s="130"/>
      <c r="J54" s="130">
        <v>100084.98</v>
      </c>
      <c r="K54" s="128">
        <v>100084.98</v>
      </c>
      <c r="L54" s="131" t="s">
        <v>211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>
        <v>73702.38</v>
      </c>
      <c r="H55" s="124" t="s">
        <v>24</v>
      </c>
      <c r="I55" s="130"/>
      <c r="J55" s="130">
        <v>73702.38</v>
      </c>
      <c r="K55" s="128">
        <v>73702.38</v>
      </c>
      <c r="L55" s="131" t="s">
        <v>296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157533.42000000001</v>
      </c>
      <c r="H56" s="124" t="s">
        <v>24</v>
      </c>
      <c r="I56" s="130"/>
      <c r="J56" s="130">
        <v>157533.42000000001</v>
      </c>
      <c r="K56" s="128">
        <v>157533.42000000001</v>
      </c>
      <c r="L56" s="131" t="s">
        <v>294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>
        <v>28861.35</v>
      </c>
      <c r="H57" s="124" t="s">
        <v>24</v>
      </c>
      <c r="I57" s="130"/>
      <c r="J57" s="130">
        <v>28861.35</v>
      </c>
      <c r="K57" s="128">
        <v>28861.35</v>
      </c>
      <c r="L57" s="131" t="s">
        <v>294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327072.8</v>
      </c>
      <c r="H59" s="124" t="s">
        <v>24</v>
      </c>
      <c r="I59" s="130"/>
      <c r="J59" s="130">
        <v>327072.8</v>
      </c>
      <c r="K59" s="128">
        <v>327072.8</v>
      </c>
      <c r="L59" s="134" t="s">
        <v>297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>
        <v>99188.08</v>
      </c>
      <c r="H61" s="124" t="s">
        <v>59</v>
      </c>
      <c r="I61" s="130">
        <v>49594.04</v>
      </c>
      <c r="J61" s="130">
        <v>49594.04</v>
      </c>
      <c r="K61" s="128">
        <v>99188.08</v>
      </c>
      <c r="L61" s="131" t="s">
        <v>298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>
        <v>636811.55999999994</v>
      </c>
      <c r="H62" s="124" t="s">
        <v>24</v>
      </c>
      <c r="I62" s="130"/>
      <c r="J62" s="130">
        <v>636811.55999999994</v>
      </c>
      <c r="K62" s="128">
        <v>636811.55999999994</v>
      </c>
      <c r="L62" s="131" t="s">
        <v>299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/>
      <c r="H63" s="124"/>
      <c r="I63" s="130"/>
      <c r="J63" s="130"/>
      <c r="K63" s="128">
        <v>0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1333600.8999999999</v>
      </c>
      <c r="H70" s="122"/>
      <c r="I70" s="128">
        <v>225956.08000000002</v>
      </c>
      <c r="J70" s="128">
        <v>1107644.82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/>
      <c r="H71" s="124"/>
      <c r="I71" s="130"/>
      <c r="J71" s="130"/>
      <c r="K71" s="128">
        <v>0</v>
      </c>
      <c r="L71" s="131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881039.79</v>
      </c>
      <c r="H72" s="124" t="s">
        <v>59</v>
      </c>
      <c r="I72" s="130">
        <v>1971.6</v>
      </c>
      <c r="J72" s="130">
        <v>879068.19000000006</v>
      </c>
      <c r="K72" s="128">
        <v>881039.79</v>
      </c>
      <c r="L72" s="131" t="s">
        <v>300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>
        <v>452561.11</v>
      </c>
      <c r="H73" s="124" t="s">
        <v>59</v>
      </c>
      <c r="I73" s="130">
        <v>223984.48</v>
      </c>
      <c r="J73" s="130">
        <v>228576.62999999998</v>
      </c>
      <c r="K73" s="128">
        <v>452561.11</v>
      </c>
      <c r="L73" s="131" t="s">
        <v>301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7459508.5199999996</v>
      </c>
      <c r="H76" s="119"/>
      <c r="I76" s="94">
        <v>2353880.38</v>
      </c>
      <c r="J76" s="94">
        <v>5105628.1400000006</v>
      </c>
      <c r="K76" s="90">
        <v>7459508.5200000005</v>
      </c>
      <c r="L76" s="27"/>
    </row>
    <row r="77" spans="1:12" ht="15.75" x14ac:dyDescent="0.25">
      <c r="F77" s="83" t="s">
        <v>200</v>
      </c>
      <c r="G77" s="95">
        <v>7459508.5199999996</v>
      </c>
      <c r="H77" s="14"/>
      <c r="I77" s="120">
        <v>0.31555435236636742</v>
      </c>
      <c r="J77" s="120">
        <v>0.68444564763363269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39115335.150000006</v>
      </c>
      <c r="J83" s="87">
        <v>6.0177942256491174E-2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3421" priority="131" operator="notEqual">
      <formula>G9</formula>
    </cfRule>
    <cfRule type="cellIs" dxfId="3420" priority="132" operator="equal">
      <formula>G9</formula>
    </cfRule>
  </conditionalFormatting>
  <conditionalFormatting sqref="K76">
    <cfRule type="cellIs" dxfId="3419" priority="13" operator="notEqual">
      <formula>G76</formula>
    </cfRule>
    <cfRule type="cellIs" dxfId="3418" priority="14" operator="equal">
      <formula>G76</formula>
    </cfRule>
  </conditionalFormatting>
  <conditionalFormatting sqref="K10">
    <cfRule type="cellIs" dxfId="3417" priority="129" operator="notEqual">
      <formula>G10</formula>
    </cfRule>
    <cfRule type="cellIs" dxfId="3416" priority="130" operator="equal">
      <formula>G10</formula>
    </cfRule>
  </conditionalFormatting>
  <conditionalFormatting sqref="K11">
    <cfRule type="cellIs" dxfId="3415" priority="127" operator="notEqual">
      <formula>G11</formula>
    </cfRule>
    <cfRule type="cellIs" dxfId="3414" priority="128" operator="equal">
      <formula>G11</formula>
    </cfRule>
  </conditionalFormatting>
  <conditionalFormatting sqref="K12">
    <cfRule type="cellIs" dxfId="3413" priority="125" operator="notEqual">
      <formula>G12</formula>
    </cfRule>
    <cfRule type="cellIs" dxfId="3412" priority="126" operator="equal">
      <formula>G12</formula>
    </cfRule>
  </conditionalFormatting>
  <conditionalFormatting sqref="K13">
    <cfRule type="cellIs" dxfId="3411" priority="123" operator="notEqual">
      <formula>G13</formula>
    </cfRule>
    <cfRule type="cellIs" dxfId="3410" priority="124" operator="equal">
      <formula>G13</formula>
    </cfRule>
  </conditionalFormatting>
  <conditionalFormatting sqref="K14">
    <cfRule type="cellIs" dxfId="3409" priority="121" operator="notEqual">
      <formula>G14</formula>
    </cfRule>
    <cfRule type="cellIs" dxfId="3408" priority="122" operator="equal">
      <formula>G14</formula>
    </cfRule>
  </conditionalFormatting>
  <conditionalFormatting sqref="K15">
    <cfRule type="cellIs" dxfId="3407" priority="119" operator="notEqual">
      <formula>G15</formula>
    </cfRule>
    <cfRule type="cellIs" dxfId="3406" priority="120" operator="equal">
      <formula>G15</formula>
    </cfRule>
  </conditionalFormatting>
  <conditionalFormatting sqref="K16">
    <cfRule type="cellIs" dxfId="3405" priority="117" operator="notEqual">
      <formula>G16</formula>
    </cfRule>
    <cfRule type="cellIs" dxfId="3404" priority="118" operator="equal">
      <formula>G16</formula>
    </cfRule>
  </conditionalFormatting>
  <conditionalFormatting sqref="K17">
    <cfRule type="cellIs" dxfId="3403" priority="115" operator="notEqual">
      <formula>G17</formula>
    </cfRule>
    <cfRule type="cellIs" dxfId="3402" priority="116" operator="equal">
      <formula>G17</formula>
    </cfRule>
  </conditionalFormatting>
  <conditionalFormatting sqref="K18">
    <cfRule type="cellIs" dxfId="3401" priority="113" operator="notEqual">
      <formula>G18</formula>
    </cfRule>
    <cfRule type="cellIs" dxfId="3400" priority="114" operator="equal">
      <formula>G18</formula>
    </cfRule>
  </conditionalFormatting>
  <conditionalFormatting sqref="K19">
    <cfRule type="cellIs" dxfId="3399" priority="111" operator="notEqual">
      <formula>G19</formula>
    </cfRule>
    <cfRule type="cellIs" dxfId="3398" priority="112" operator="equal">
      <formula>G19</formula>
    </cfRule>
  </conditionalFormatting>
  <conditionalFormatting sqref="K20">
    <cfRule type="cellIs" dxfId="3397" priority="109" operator="notEqual">
      <formula>G20</formula>
    </cfRule>
    <cfRule type="cellIs" dxfId="3396" priority="110" operator="equal">
      <formula>G20</formula>
    </cfRule>
  </conditionalFormatting>
  <conditionalFormatting sqref="K21">
    <cfRule type="cellIs" dxfId="3395" priority="107" operator="notEqual">
      <formula>G21</formula>
    </cfRule>
    <cfRule type="cellIs" dxfId="3394" priority="108" operator="equal">
      <formula>G21</formula>
    </cfRule>
  </conditionalFormatting>
  <conditionalFormatting sqref="K22">
    <cfRule type="cellIs" dxfId="3393" priority="105" operator="notEqual">
      <formula>G22</formula>
    </cfRule>
    <cfRule type="cellIs" dxfId="3392" priority="106" operator="equal">
      <formula>G22</formula>
    </cfRule>
  </conditionalFormatting>
  <conditionalFormatting sqref="K23">
    <cfRule type="cellIs" dxfId="3391" priority="103" operator="notEqual">
      <formula>G23</formula>
    </cfRule>
    <cfRule type="cellIs" dxfId="3390" priority="104" operator="equal">
      <formula>G23</formula>
    </cfRule>
  </conditionalFormatting>
  <conditionalFormatting sqref="K24">
    <cfRule type="cellIs" dxfId="3389" priority="101" operator="notEqual">
      <formula>G24</formula>
    </cfRule>
    <cfRule type="cellIs" dxfId="3388" priority="102" operator="equal">
      <formula>G24</formula>
    </cfRule>
  </conditionalFormatting>
  <conditionalFormatting sqref="K26">
    <cfRule type="cellIs" dxfId="3387" priority="99" operator="notEqual">
      <formula>G26</formula>
    </cfRule>
    <cfRule type="cellIs" dxfId="3386" priority="100" operator="equal">
      <formula>G26</formula>
    </cfRule>
  </conditionalFormatting>
  <conditionalFormatting sqref="K27">
    <cfRule type="cellIs" dxfId="3385" priority="97" operator="notEqual">
      <formula>G27</formula>
    </cfRule>
    <cfRule type="cellIs" dxfId="3384" priority="98" operator="equal">
      <formula>G27</formula>
    </cfRule>
  </conditionalFormatting>
  <conditionalFormatting sqref="K28">
    <cfRule type="cellIs" dxfId="3383" priority="95" operator="notEqual">
      <formula>G28</formula>
    </cfRule>
    <cfRule type="cellIs" dxfId="3382" priority="96" operator="equal">
      <formula>G28</formula>
    </cfRule>
  </conditionalFormatting>
  <conditionalFormatting sqref="K29">
    <cfRule type="cellIs" dxfId="3381" priority="93" operator="notEqual">
      <formula>G29</formula>
    </cfRule>
    <cfRule type="cellIs" dxfId="3380" priority="94" operator="equal">
      <formula>G29</formula>
    </cfRule>
  </conditionalFormatting>
  <conditionalFormatting sqref="K30">
    <cfRule type="cellIs" dxfId="3379" priority="91" operator="notEqual">
      <formula>G30</formula>
    </cfRule>
    <cfRule type="cellIs" dxfId="3378" priority="92" operator="equal">
      <formula>G30</formula>
    </cfRule>
  </conditionalFormatting>
  <conditionalFormatting sqref="K31">
    <cfRule type="cellIs" dxfId="3377" priority="89" operator="notEqual">
      <formula>G31</formula>
    </cfRule>
    <cfRule type="cellIs" dxfId="3376" priority="90" operator="equal">
      <formula>G31</formula>
    </cfRule>
  </conditionalFormatting>
  <conditionalFormatting sqref="K32">
    <cfRule type="cellIs" dxfId="3375" priority="87" operator="notEqual">
      <formula>G32</formula>
    </cfRule>
    <cfRule type="cellIs" dxfId="3374" priority="88" operator="equal">
      <formula>G32</formula>
    </cfRule>
  </conditionalFormatting>
  <conditionalFormatting sqref="K33">
    <cfRule type="cellIs" dxfId="3373" priority="85" operator="notEqual">
      <formula>G33</formula>
    </cfRule>
    <cfRule type="cellIs" dxfId="3372" priority="86" operator="equal">
      <formula>G33</formula>
    </cfRule>
  </conditionalFormatting>
  <conditionalFormatting sqref="K34">
    <cfRule type="cellIs" dxfId="3371" priority="83" operator="notEqual">
      <formula>G34</formula>
    </cfRule>
    <cfRule type="cellIs" dxfId="3370" priority="84" operator="equal">
      <formula>G34</formula>
    </cfRule>
  </conditionalFormatting>
  <conditionalFormatting sqref="K35">
    <cfRule type="cellIs" dxfId="3369" priority="81" operator="notEqual">
      <formula>G35</formula>
    </cfRule>
    <cfRule type="cellIs" dxfId="3368" priority="82" operator="equal">
      <formula>G35</formula>
    </cfRule>
  </conditionalFormatting>
  <conditionalFormatting sqref="K36">
    <cfRule type="cellIs" dxfId="3367" priority="79" operator="notEqual">
      <formula>G36</formula>
    </cfRule>
    <cfRule type="cellIs" dxfId="3366" priority="80" operator="equal">
      <formula>G36</formula>
    </cfRule>
  </conditionalFormatting>
  <conditionalFormatting sqref="K37">
    <cfRule type="cellIs" dxfId="3365" priority="77" operator="notEqual">
      <formula>G37</formula>
    </cfRule>
    <cfRule type="cellIs" dxfId="3364" priority="78" operator="equal">
      <formula>G37</formula>
    </cfRule>
  </conditionalFormatting>
  <conditionalFormatting sqref="K38">
    <cfRule type="cellIs" dxfId="3363" priority="75" operator="notEqual">
      <formula>G38</formula>
    </cfRule>
    <cfRule type="cellIs" dxfId="3362" priority="76" operator="equal">
      <formula>G38</formula>
    </cfRule>
  </conditionalFormatting>
  <conditionalFormatting sqref="K39">
    <cfRule type="cellIs" dxfId="3361" priority="73" operator="notEqual">
      <formula>G39</formula>
    </cfRule>
    <cfRule type="cellIs" dxfId="3360" priority="74" operator="equal">
      <formula>G39</formula>
    </cfRule>
  </conditionalFormatting>
  <conditionalFormatting sqref="K40">
    <cfRule type="cellIs" dxfId="3359" priority="71" operator="notEqual">
      <formula>G40</formula>
    </cfRule>
    <cfRule type="cellIs" dxfId="3358" priority="72" operator="equal">
      <formula>G40</formula>
    </cfRule>
  </conditionalFormatting>
  <conditionalFormatting sqref="K41">
    <cfRule type="cellIs" dxfId="3357" priority="69" operator="notEqual">
      <formula>G41</formula>
    </cfRule>
    <cfRule type="cellIs" dxfId="3356" priority="70" operator="equal">
      <formula>G41</formula>
    </cfRule>
  </conditionalFormatting>
  <conditionalFormatting sqref="K43">
    <cfRule type="cellIs" dxfId="3355" priority="67" operator="notEqual">
      <formula>G43</formula>
    </cfRule>
    <cfRule type="cellIs" dxfId="3354" priority="68" operator="equal">
      <formula>G43</formula>
    </cfRule>
  </conditionalFormatting>
  <conditionalFormatting sqref="K44">
    <cfRule type="cellIs" dxfId="3353" priority="65" operator="notEqual">
      <formula>G44</formula>
    </cfRule>
    <cfRule type="cellIs" dxfId="3352" priority="66" operator="equal">
      <formula>G44</formula>
    </cfRule>
  </conditionalFormatting>
  <conditionalFormatting sqref="K45">
    <cfRule type="cellIs" dxfId="3351" priority="63" operator="notEqual">
      <formula>G45</formula>
    </cfRule>
    <cfRule type="cellIs" dxfId="3350" priority="64" operator="equal">
      <formula>G45</formula>
    </cfRule>
  </conditionalFormatting>
  <conditionalFormatting sqref="K46">
    <cfRule type="cellIs" dxfId="3349" priority="61" operator="notEqual">
      <formula>G46</formula>
    </cfRule>
    <cfRule type="cellIs" dxfId="3348" priority="62" operator="equal">
      <formula>G46</formula>
    </cfRule>
  </conditionalFormatting>
  <conditionalFormatting sqref="K47">
    <cfRule type="cellIs" dxfId="3347" priority="59" operator="notEqual">
      <formula>G47</formula>
    </cfRule>
    <cfRule type="cellIs" dxfId="3346" priority="60" operator="equal">
      <formula>G47</formula>
    </cfRule>
  </conditionalFormatting>
  <conditionalFormatting sqref="K48">
    <cfRule type="cellIs" dxfId="3345" priority="57" operator="notEqual">
      <formula>G48</formula>
    </cfRule>
    <cfRule type="cellIs" dxfId="3344" priority="58" operator="equal">
      <formula>G48</formula>
    </cfRule>
  </conditionalFormatting>
  <conditionalFormatting sqref="K49">
    <cfRule type="cellIs" dxfId="3343" priority="55" operator="notEqual">
      <formula>G49</formula>
    </cfRule>
    <cfRule type="cellIs" dxfId="3342" priority="56" operator="equal">
      <formula>G49</formula>
    </cfRule>
  </conditionalFormatting>
  <conditionalFormatting sqref="K50">
    <cfRule type="cellIs" dxfId="3341" priority="53" operator="notEqual">
      <formula>G50</formula>
    </cfRule>
    <cfRule type="cellIs" dxfId="3340" priority="54" operator="equal">
      <formula>G50</formula>
    </cfRule>
  </conditionalFormatting>
  <conditionalFormatting sqref="K51">
    <cfRule type="cellIs" dxfId="3339" priority="51" operator="notEqual">
      <formula>G51</formula>
    </cfRule>
    <cfRule type="cellIs" dxfId="3338" priority="52" operator="equal">
      <formula>G51</formula>
    </cfRule>
  </conditionalFormatting>
  <conditionalFormatting sqref="K52">
    <cfRule type="cellIs" dxfId="3337" priority="49" operator="notEqual">
      <formula>G52</formula>
    </cfRule>
    <cfRule type="cellIs" dxfId="3336" priority="50" operator="equal">
      <formula>G52</formula>
    </cfRule>
  </conditionalFormatting>
  <conditionalFormatting sqref="K53">
    <cfRule type="cellIs" dxfId="3335" priority="47" operator="notEqual">
      <formula>G53</formula>
    </cfRule>
    <cfRule type="cellIs" dxfId="3334" priority="48" operator="equal">
      <formula>G53</formula>
    </cfRule>
  </conditionalFormatting>
  <conditionalFormatting sqref="K54">
    <cfRule type="cellIs" dxfId="3333" priority="45" operator="notEqual">
      <formula>G54</formula>
    </cfRule>
    <cfRule type="cellIs" dxfId="3332" priority="46" operator="equal">
      <formula>G54</formula>
    </cfRule>
  </conditionalFormatting>
  <conditionalFormatting sqref="K55">
    <cfRule type="cellIs" dxfId="3331" priority="43" operator="notEqual">
      <formula>G55</formula>
    </cfRule>
    <cfRule type="cellIs" dxfId="3330" priority="44" operator="equal">
      <formula>G55</formula>
    </cfRule>
  </conditionalFormatting>
  <conditionalFormatting sqref="K56">
    <cfRule type="cellIs" dxfId="3329" priority="41" operator="notEqual">
      <formula>G56</formula>
    </cfRule>
    <cfRule type="cellIs" dxfId="3328" priority="42" operator="equal">
      <formula>G56</formula>
    </cfRule>
  </conditionalFormatting>
  <conditionalFormatting sqref="K57">
    <cfRule type="cellIs" dxfId="3327" priority="39" operator="notEqual">
      <formula>G57</formula>
    </cfRule>
    <cfRule type="cellIs" dxfId="3326" priority="40" operator="equal">
      <formula>G57</formula>
    </cfRule>
  </conditionalFormatting>
  <conditionalFormatting sqref="K58">
    <cfRule type="cellIs" dxfId="3325" priority="37" operator="notEqual">
      <formula>G58</formula>
    </cfRule>
    <cfRule type="cellIs" dxfId="3324" priority="38" operator="equal">
      <formula>G58</formula>
    </cfRule>
  </conditionalFormatting>
  <conditionalFormatting sqref="K59">
    <cfRule type="cellIs" dxfId="3323" priority="35" operator="notEqual">
      <formula>G59</formula>
    </cfRule>
    <cfRule type="cellIs" dxfId="3322" priority="36" operator="equal">
      <formula>G59</formula>
    </cfRule>
  </conditionalFormatting>
  <conditionalFormatting sqref="K60">
    <cfRule type="cellIs" dxfId="3321" priority="33" operator="notEqual">
      <formula>G60</formula>
    </cfRule>
    <cfRule type="cellIs" dxfId="3320" priority="34" operator="equal">
      <formula>G60</formula>
    </cfRule>
  </conditionalFormatting>
  <conditionalFormatting sqref="K61">
    <cfRule type="cellIs" dxfId="3319" priority="31" operator="notEqual">
      <formula>G61</formula>
    </cfRule>
    <cfRule type="cellIs" dxfId="3318" priority="32" operator="equal">
      <formula>G61</formula>
    </cfRule>
  </conditionalFormatting>
  <conditionalFormatting sqref="K62">
    <cfRule type="cellIs" dxfId="3317" priority="29" operator="notEqual">
      <formula>G62</formula>
    </cfRule>
    <cfRule type="cellIs" dxfId="3316" priority="30" operator="equal">
      <formula>G62</formula>
    </cfRule>
  </conditionalFormatting>
  <conditionalFormatting sqref="K63">
    <cfRule type="cellIs" dxfId="3315" priority="27" operator="notEqual">
      <formula>G63</formula>
    </cfRule>
    <cfRule type="cellIs" dxfId="3314" priority="28" operator="equal">
      <formula>G63</formula>
    </cfRule>
  </conditionalFormatting>
  <conditionalFormatting sqref="K67">
    <cfRule type="cellIs" dxfId="3313" priority="25" operator="notEqual">
      <formula>G67</formula>
    </cfRule>
    <cfRule type="cellIs" dxfId="3312" priority="26" operator="equal">
      <formula>G67</formula>
    </cfRule>
  </conditionalFormatting>
  <conditionalFormatting sqref="K68">
    <cfRule type="cellIs" dxfId="3311" priority="23" operator="notEqual">
      <formula>G68</formula>
    </cfRule>
    <cfRule type="cellIs" dxfId="3310" priority="24" operator="equal">
      <formula>G68</formula>
    </cfRule>
  </conditionalFormatting>
  <conditionalFormatting sqref="K69">
    <cfRule type="cellIs" dxfId="3309" priority="21" operator="notEqual">
      <formula>G69</formula>
    </cfRule>
    <cfRule type="cellIs" dxfId="3308" priority="22" operator="equal">
      <formula>G69</formula>
    </cfRule>
  </conditionalFormatting>
  <conditionalFormatting sqref="K71">
    <cfRule type="cellIs" dxfId="3307" priority="19" operator="notEqual">
      <formula>G71</formula>
    </cfRule>
    <cfRule type="cellIs" dxfId="3306" priority="20" operator="equal">
      <formula>G71</formula>
    </cfRule>
  </conditionalFormatting>
  <conditionalFormatting sqref="K72">
    <cfRule type="cellIs" dxfId="3305" priority="17" operator="notEqual">
      <formula>G72</formula>
    </cfRule>
    <cfRule type="cellIs" dxfId="3304" priority="18" operator="equal">
      <formula>G72</formula>
    </cfRule>
  </conditionalFormatting>
  <conditionalFormatting sqref="K73">
    <cfRule type="cellIs" dxfId="3303" priority="15" operator="notEqual">
      <formula>G73</formula>
    </cfRule>
    <cfRule type="cellIs" dxfId="3302" priority="16" operator="equal">
      <formula>G73</formula>
    </cfRule>
  </conditionalFormatting>
  <conditionalFormatting sqref="G76">
    <cfRule type="cellIs" dxfId="3301" priority="11" operator="notEqual">
      <formula>$G$77</formula>
    </cfRule>
    <cfRule type="cellIs" dxfId="330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87A57D0-3970-4A5B-8B34-EA2941531453}">
            <xm:f>'\Finance\Reports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1ACEA50-8DD5-4515-B92A-DD46FFDF886E}">
            <xm:f>'\Finance\Reports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26F46B30-16ED-4EB5-A429-9975B6FF5C57}">
            <xm:f>'\Finance\Reports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FFED27F-60E7-414D-BD98-7DA53DF483E0}">
            <xm:f>'\Finance\Reports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BCB79944-603C-423B-8CB9-B087EECCB189}">
            <xm:f>'\Finance\Reports &amp; Surveys\Cost Analysis\Cost Analysis - 2014-15\Received from Colleges\Central Florida\[3 Central FL 2014-15 CA2 10-21-15 with CWE corrected SRF 102215.xlsx]CA2 Detail'!#REF!+'\Finance\Reports &amp; Surveys\Cost Analysis\Cost Analysis - 2014-15\Received from Colleges\Central Florida\[3 Central FL 2014-15 CA2 10-21-15 with CWE corrected SRF 102215.xlsx]CA2 Detail'!#REF!+'\Finance\Reports &amp; Surveys\Cost Analysis\Cost Analysis - 2014-15\Received from Colleges\Central Florida\[3 Central FL 2014-15 CA2 10-21-15 with CWE corrected SRF 102215.xlsx]CA2 Detail'!#REF!+'\Finance\Reports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9A0F31C-A704-429F-BA58-F37C1FC777C5}">
            <xm:f>'\Finance\Reports &amp; Surveys\Cost Analysis\Cost Analysis - 2014-15\Received from Colleges\Central Florida\[3 Central FL 2014-15 CA2 10-21-15 with CWE corrected SRF 102215.xlsx]CA2 Detail'!#REF!+'\Finance\Reports &amp; Surveys\Cost Analysis\Cost Analysis - 2014-15\Received from Colleges\Central Florida\[3 Central FL 2014-15 CA2 10-21-15 with CWE corrected SRF 102215.xlsx]CA2 Detail'!#REF!+'\Finance\Reports &amp; Surveys\Cost Analysis\Cost Analysis - 2014-15\Received from Colleges\Central Florida\[3 Central FL 2014-15 CA2 10-21-15 with CWE corrected SRF 102215.xlsx]CA2 Detail'!#REF!+'\Finance\Reports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9DF9A2A-5ADE-4A98-B31E-A3CD21953C03}">
            <xm:f>'\Finance\Reports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EEAAB4D-E3D5-461F-9AF4-22DF31C9EB51}">
            <xm:f>'\Finance\Reports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263EDF7-E418-49BE-BA2A-7CA07446D32B}">
            <xm:f>'\Finance\Reports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4379173-5546-4C98-83BD-496C3B6D777A}">
            <xm:f>'\Finance\Reports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1">
        <v>563141</v>
      </c>
      <c r="H8" s="122"/>
      <c r="I8" s="121">
        <v>563141</v>
      </c>
      <c r="J8" s="121">
        <v>0</v>
      </c>
      <c r="K8" s="121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6"/>
      <c r="H9" s="125"/>
      <c r="I9" s="116"/>
      <c r="J9" s="116"/>
      <c r="K9" s="121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12977</v>
      </c>
      <c r="H10" s="125" t="s">
        <v>15</v>
      </c>
      <c r="I10" s="116">
        <v>12977</v>
      </c>
      <c r="J10" s="116"/>
      <c r="K10" s="121">
        <v>12977</v>
      </c>
      <c r="L10" s="135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309832</v>
      </c>
      <c r="H11" s="125" t="s">
        <v>15</v>
      </c>
      <c r="I11" s="116">
        <v>309832</v>
      </c>
      <c r="J11" s="116"/>
      <c r="K11" s="121">
        <v>309832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6"/>
      <c r="H12" s="125"/>
      <c r="I12" s="116"/>
      <c r="J12" s="116"/>
      <c r="K12" s="121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6"/>
      <c r="H13" s="125"/>
      <c r="I13" s="116"/>
      <c r="J13" s="116"/>
      <c r="K13" s="121">
        <v>0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6"/>
      <c r="H14" s="125"/>
      <c r="I14" s="116"/>
      <c r="J14" s="116"/>
      <c r="K14" s="121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6"/>
      <c r="H15" s="125"/>
      <c r="I15" s="116"/>
      <c r="J15" s="116"/>
      <c r="K15" s="121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6"/>
      <c r="H16" s="125"/>
      <c r="I16" s="116"/>
      <c r="J16" s="116"/>
      <c r="K16" s="121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240332</v>
      </c>
      <c r="H17" s="125" t="s">
        <v>15</v>
      </c>
      <c r="I17" s="116">
        <v>240332</v>
      </c>
      <c r="J17" s="116"/>
      <c r="K17" s="121">
        <v>240332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/>
      <c r="H18" s="125"/>
      <c r="I18" s="116"/>
      <c r="J18" s="116"/>
      <c r="K18" s="121">
        <v>0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6"/>
      <c r="H19" s="125"/>
      <c r="I19" s="126"/>
      <c r="J19" s="126"/>
      <c r="K19" s="121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6"/>
      <c r="H20" s="125"/>
      <c r="I20" s="116"/>
      <c r="J20" s="116"/>
      <c r="K20" s="121">
        <v>0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6"/>
      <c r="H21" s="125"/>
      <c r="I21" s="116"/>
      <c r="J21" s="116"/>
      <c r="K21" s="121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6"/>
      <c r="H22" s="125"/>
      <c r="I22" s="116"/>
      <c r="J22" s="116"/>
      <c r="K22" s="121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5"/>
      <c r="I23" s="116"/>
      <c r="J23" s="116"/>
      <c r="K23" s="121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7"/>
      <c r="H24" s="125"/>
      <c r="I24" s="127"/>
      <c r="J24" s="127"/>
      <c r="K24" s="121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1">
        <v>522406</v>
      </c>
      <c r="H25" s="122"/>
      <c r="I25" s="121">
        <v>416210</v>
      </c>
      <c r="J25" s="121">
        <v>106196</v>
      </c>
      <c r="K25" s="121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6"/>
      <c r="H26" s="125"/>
      <c r="I26" s="116"/>
      <c r="J26" s="116"/>
      <c r="K26" s="121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6"/>
      <c r="H27" s="125"/>
      <c r="I27" s="116"/>
      <c r="J27" s="116"/>
      <c r="K27" s="121">
        <v>0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6"/>
      <c r="H28" s="125"/>
      <c r="I28" s="116"/>
      <c r="J28" s="116"/>
      <c r="K28" s="121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6"/>
      <c r="H29" s="125"/>
      <c r="I29" s="116"/>
      <c r="J29" s="116"/>
      <c r="K29" s="121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6">
        <v>522406</v>
      </c>
      <c r="H30" s="125" t="s">
        <v>59</v>
      </c>
      <c r="I30" s="116">
        <v>416210</v>
      </c>
      <c r="J30" s="116">
        <v>106196</v>
      </c>
      <c r="K30" s="121">
        <v>522406</v>
      </c>
      <c r="L30" s="134" t="s">
        <v>262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6"/>
      <c r="H31" s="125"/>
      <c r="I31" s="116"/>
      <c r="J31" s="116"/>
      <c r="K31" s="121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6"/>
      <c r="H32" s="125"/>
      <c r="I32" s="116"/>
      <c r="J32" s="116"/>
      <c r="K32" s="121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6"/>
      <c r="H33" s="125"/>
      <c r="I33" s="116"/>
      <c r="J33" s="116"/>
      <c r="K33" s="121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6"/>
      <c r="H34" s="125"/>
      <c r="I34" s="116"/>
      <c r="J34" s="116"/>
      <c r="K34" s="121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6"/>
      <c r="H35" s="125"/>
      <c r="I35" s="116"/>
      <c r="J35" s="116"/>
      <c r="K35" s="121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6"/>
      <c r="H36" s="125"/>
      <c r="I36" s="116"/>
      <c r="J36" s="116"/>
      <c r="K36" s="121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6"/>
      <c r="H37" s="125"/>
      <c r="I37" s="116"/>
      <c r="J37" s="116"/>
      <c r="K37" s="121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6"/>
      <c r="H38" s="125"/>
      <c r="I38" s="116"/>
      <c r="J38" s="116"/>
      <c r="K38" s="121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6"/>
      <c r="H39" s="125"/>
      <c r="I39" s="116"/>
      <c r="J39" s="116"/>
      <c r="K39" s="121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6"/>
      <c r="H40" s="125"/>
      <c r="I40" s="116"/>
      <c r="J40" s="116"/>
      <c r="K40" s="121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6"/>
      <c r="H41" s="125"/>
      <c r="I41" s="116"/>
      <c r="J41" s="116"/>
      <c r="K41" s="121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1">
        <v>2221291</v>
      </c>
      <c r="H42" s="122"/>
      <c r="I42" s="121">
        <v>431064</v>
      </c>
      <c r="J42" s="121">
        <v>1790227</v>
      </c>
      <c r="K42" s="121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6">
        <v>815373</v>
      </c>
      <c r="H43" s="125" t="s">
        <v>59</v>
      </c>
      <c r="I43" s="116">
        <v>81537</v>
      </c>
      <c r="J43" s="116">
        <v>733836</v>
      </c>
      <c r="K43" s="121">
        <v>815373</v>
      </c>
      <c r="L43" s="134" t="s">
        <v>212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/>
      <c r="H44" s="125"/>
      <c r="I44" s="116"/>
      <c r="J44" s="116"/>
      <c r="K44" s="121">
        <v>0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6"/>
      <c r="H45" s="125"/>
      <c r="I45" s="116"/>
      <c r="J45" s="116"/>
      <c r="K45" s="121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6"/>
      <c r="H46" s="125"/>
      <c r="I46" s="116"/>
      <c r="J46" s="116"/>
      <c r="K46" s="121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292693</v>
      </c>
      <c r="H47" s="125" t="s">
        <v>15</v>
      </c>
      <c r="I47" s="116">
        <v>292693</v>
      </c>
      <c r="J47" s="116"/>
      <c r="K47" s="121">
        <v>292693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6">
        <v>235332</v>
      </c>
      <c r="H48" s="125" t="s">
        <v>59</v>
      </c>
      <c r="I48" s="116">
        <v>2510</v>
      </c>
      <c r="J48" s="116">
        <v>232822</v>
      </c>
      <c r="K48" s="121">
        <v>235332</v>
      </c>
      <c r="L48" s="131" t="s">
        <v>302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6"/>
      <c r="H49" s="125"/>
      <c r="I49" s="116"/>
      <c r="J49" s="116"/>
      <c r="K49" s="121">
        <v>0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/>
      <c r="H50" s="125"/>
      <c r="I50" s="116"/>
      <c r="J50" s="116"/>
      <c r="K50" s="121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6"/>
      <c r="H51" s="125"/>
      <c r="I51" s="116"/>
      <c r="J51" s="116"/>
      <c r="K51" s="121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6"/>
      <c r="H52" s="125"/>
      <c r="I52" s="116"/>
      <c r="J52" s="116"/>
      <c r="K52" s="121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6">
        <v>53163</v>
      </c>
      <c r="H53" s="125" t="s">
        <v>59</v>
      </c>
      <c r="I53" s="116">
        <v>5316</v>
      </c>
      <c r="J53" s="116">
        <v>47847</v>
      </c>
      <c r="K53" s="121">
        <v>53163</v>
      </c>
      <c r="L53" s="135" t="s">
        <v>263</v>
      </c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6">
        <v>65294</v>
      </c>
      <c r="H54" s="125" t="s">
        <v>24</v>
      </c>
      <c r="I54" s="116"/>
      <c r="J54" s="116">
        <v>65294</v>
      </c>
      <c r="K54" s="121">
        <v>65294</v>
      </c>
      <c r="L54" s="135" t="s">
        <v>264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6">
        <v>48751</v>
      </c>
      <c r="H55" s="125" t="s">
        <v>24</v>
      </c>
      <c r="I55" s="116"/>
      <c r="J55" s="116">
        <v>48751</v>
      </c>
      <c r="K55" s="121">
        <v>48751</v>
      </c>
      <c r="L55" s="135" t="s">
        <v>264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6">
        <v>29553</v>
      </c>
      <c r="H56" s="125" t="s">
        <v>24</v>
      </c>
      <c r="I56" s="116"/>
      <c r="J56" s="116">
        <v>29553</v>
      </c>
      <c r="K56" s="121">
        <v>29553</v>
      </c>
      <c r="L56" s="135" t="s">
        <v>265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6">
        <v>150458</v>
      </c>
      <c r="H57" s="125" t="s">
        <v>59</v>
      </c>
      <c r="I57" s="116">
        <v>7523</v>
      </c>
      <c r="J57" s="116">
        <v>142935</v>
      </c>
      <c r="K57" s="121">
        <v>150458</v>
      </c>
      <c r="L57" s="135" t="s">
        <v>266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6"/>
      <c r="H58" s="125"/>
      <c r="I58" s="116"/>
      <c r="J58" s="116"/>
      <c r="K58" s="121">
        <v>0</v>
      </c>
      <c r="L58" s="135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6">
        <v>21090</v>
      </c>
      <c r="H59" s="125" t="s">
        <v>24</v>
      </c>
      <c r="I59" s="116"/>
      <c r="J59" s="116">
        <v>21090</v>
      </c>
      <c r="K59" s="121">
        <v>21090</v>
      </c>
      <c r="L59" s="135" t="s">
        <v>267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6"/>
      <c r="H60" s="125"/>
      <c r="I60" s="116"/>
      <c r="J60" s="116"/>
      <c r="K60" s="121">
        <v>0</v>
      </c>
      <c r="L60" s="135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6">
        <v>41485</v>
      </c>
      <c r="H61" s="125" t="s">
        <v>15</v>
      </c>
      <c r="I61" s="116">
        <v>41485</v>
      </c>
      <c r="J61" s="116"/>
      <c r="K61" s="121">
        <v>41485</v>
      </c>
      <c r="L61" s="135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6">
        <v>447030</v>
      </c>
      <c r="H62" s="125" t="s">
        <v>24</v>
      </c>
      <c r="I62" s="116"/>
      <c r="J62" s="116">
        <v>447030</v>
      </c>
      <c r="K62" s="121">
        <v>447030</v>
      </c>
      <c r="L62" s="135" t="s">
        <v>268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6">
        <v>21069</v>
      </c>
      <c r="H63" s="125" t="s">
        <v>24</v>
      </c>
      <c r="I63" s="116"/>
      <c r="J63" s="116">
        <v>21069</v>
      </c>
      <c r="K63" s="121">
        <v>21069</v>
      </c>
      <c r="L63" s="135" t="s">
        <v>213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1"/>
      <c r="H64" s="122"/>
      <c r="I64" s="121"/>
      <c r="J64" s="121"/>
      <c r="K64" s="121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1"/>
      <c r="H65" s="122"/>
      <c r="I65" s="121"/>
      <c r="J65" s="121"/>
      <c r="K65" s="121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1">
        <v>0</v>
      </c>
      <c r="H66" s="122"/>
      <c r="I66" s="121">
        <v>0</v>
      </c>
      <c r="J66" s="121">
        <v>0</v>
      </c>
      <c r="K66" s="121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23"/>
      <c r="H67" s="124"/>
      <c r="I67" s="123"/>
      <c r="J67" s="123"/>
      <c r="K67" s="121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23"/>
      <c r="H68" s="124"/>
      <c r="I68" s="123"/>
      <c r="J68" s="123"/>
      <c r="K68" s="121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23"/>
      <c r="H69" s="124"/>
      <c r="I69" s="123"/>
      <c r="J69" s="123"/>
      <c r="K69" s="121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1">
        <v>555257</v>
      </c>
      <c r="H70" s="122"/>
      <c r="I70" s="121">
        <v>82520</v>
      </c>
      <c r="J70" s="121">
        <v>472737</v>
      </c>
      <c r="K70" s="121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6">
        <v>142654</v>
      </c>
      <c r="H71" s="125" t="s">
        <v>24</v>
      </c>
      <c r="I71" s="116"/>
      <c r="J71" s="116">
        <v>142654</v>
      </c>
      <c r="K71" s="121">
        <v>142654</v>
      </c>
      <c r="L71" s="134" t="s">
        <v>269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6">
        <v>412603</v>
      </c>
      <c r="H72" s="125" t="s">
        <v>59</v>
      </c>
      <c r="I72" s="116">
        <v>82520</v>
      </c>
      <c r="J72" s="116">
        <v>330083</v>
      </c>
      <c r="K72" s="121">
        <v>412603</v>
      </c>
      <c r="L72" s="134" t="s">
        <v>270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6"/>
      <c r="H73" s="125"/>
      <c r="I73" s="116"/>
      <c r="J73" s="116"/>
      <c r="K73" s="121">
        <v>0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3862095</v>
      </c>
      <c r="H76" s="26"/>
      <c r="I76" s="82">
        <v>1492935</v>
      </c>
      <c r="J76" s="82">
        <v>2369160</v>
      </c>
      <c r="K76" s="13">
        <v>3862095</v>
      </c>
      <c r="L76" s="27"/>
    </row>
    <row r="77" spans="1:12" ht="15.75" x14ac:dyDescent="0.25">
      <c r="F77" s="83" t="s">
        <v>200</v>
      </c>
      <c r="G77" s="84">
        <v>3862095</v>
      </c>
      <c r="H77" s="14"/>
      <c r="I77" s="85">
        <v>0.38656092095093464</v>
      </c>
      <c r="J77" s="85">
        <v>0.61343907904906536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25640227.719999999</v>
      </c>
      <c r="J83" s="87">
        <v>5.822627693885396E-2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289" priority="119" operator="notEqual">
      <formula>G15</formula>
    </cfRule>
    <cfRule type="cellIs" dxfId="3288" priority="120" operator="equal">
      <formula>G15</formula>
    </cfRule>
  </conditionalFormatting>
  <conditionalFormatting sqref="K16">
    <cfRule type="cellIs" dxfId="3287" priority="117" operator="notEqual">
      <formula>G16</formula>
    </cfRule>
    <cfRule type="cellIs" dxfId="3286" priority="118" operator="equal">
      <formula>G16</formula>
    </cfRule>
  </conditionalFormatting>
  <conditionalFormatting sqref="K17">
    <cfRule type="cellIs" dxfId="3285" priority="115" operator="notEqual">
      <formula>G17</formula>
    </cfRule>
    <cfRule type="cellIs" dxfId="3284" priority="116" operator="equal">
      <formula>G17</formula>
    </cfRule>
  </conditionalFormatting>
  <conditionalFormatting sqref="K18">
    <cfRule type="cellIs" dxfId="3283" priority="113" operator="notEqual">
      <formula>G18</formula>
    </cfRule>
    <cfRule type="cellIs" dxfId="3282" priority="114" operator="equal">
      <formula>G18</formula>
    </cfRule>
  </conditionalFormatting>
  <conditionalFormatting sqref="K19">
    <cfRule type="cellIs" dxfId="3281" priority="111" operator="notEqual">
      <formula>G19</formula>
    </cfRule>
    <cfRule type="cellIs" dxfId="3280" priority="112" operator="equal">
      <formula>G19</formula>
    </cfRule>
  </conditionalFormatting>
  <conditionalFormatting sqref="K20">
    <cfRule type="cellIs" dxfId="3279" priority="109" operator="notEqual">
      <formula>G20</formula>
    </cfRule>
    <cfRule type="cellIs" dxfId="3278" priority="110" operator="equal">
      <formula>G20</formula>
    </cfRule>
  </conditionalFormatting>
  <conditionalFormatting sqref="K21">
    <cfRule type="cellIs" dxfId="3277" priority="107" operator="notEqual">
      <formula>G21</formula>
    </cfRule>
    <cfRule type="cellIs" dxfId="3276" priority="108" operator="equal">
      <formula>G21</formula>
    </cfRule>
  </conditionalFormatting>
  <conditionalFormatting sqref="K22">
    <cfRule type="cellIs" dxfId="3275" priority="105" operator="notEqual">
      <formula>G22</formula>
    </cfRule>
    <cfRule type="cellIs" dxfId="3274" priority="106" operator="equal">
      <formula>G22</formula>
    </cfRule>
  </conditionalFormatting>
  <conditionalFormatting sqref="K23">
    <cfRule type="cellIs" dxfId="3273" priority="103" operator="notEqual">
      <formula>G23</formula>
    </cfRule>
    <cfRule type="cellIs" dxfId="3272" priority="104" operator="equal">
      <formula>G23</formula>
    </cfRule>
  </conditionalFormatting>
  <conditionalFormatting sqref="K24">
    <cfRule type="cellIs" dxfId="3271" priority="101" operator="notEqual">
      <formula>G24</formula>
    </cfRule>
    <cfRule type="cellIs" dxfId="3270" priority="102" operator="equal">
      <formula>G24</formula>
    </cfRule>
  </conditionalFormatting>
  <conditionalFormatting sqref="K26">
    <cfRule type="cellIs" dxfId="3269" priority="99" operator="notEqual">
      <formula>G26</formula>
    </cfRule>
    <cfRule type="cellIs" dxfId="3268" priority="100" operator="equal">
      <formula>G26</formula>
    </cfRule>
  </conditionalFormatting>
  <conditionalFormatting sqref="K27">
    <cfRule type="cellIs" dxfId="3267" priority="97" operator="notEqual">
      <formula>G27</formula>
    </cfRule>
    <cfRule type="cellIs" dxfId="3266" priority="98" operator="equal">
      <formula>G27</formula>
    </cfRule>
  </conditionalFormatting>
  <conditionalFormatting sqref="K28">
    <cfRule type="cellIs" dxfId="3265" priority="95" operator="notEqual">
      <formula>G28</formula>
    </cfRule>
    <cfRule type="cellIs" dxfId="3264" priority="96" operator="equal">
      <formula>G28</formula>
    </cfRule>
  </conditionalFormatting>
  <conditionalFormatting sqref="K29">
    <cfRule type="cellIs" dxfId="3263" priority="93" operator="notEqual">
      <formula>G29</formula>
    </cfRule>
    <cfRule type="cellIs" dxfId="3262" priority="94" operator="equal">
      <formula>G29</formula>
    </cfRule>
  </conditionalFormatting>
  <conditionalFormatting sqref="K30">
    <cfRule type="cellIs" dxfId="3261" priority="91" operator="notEqual">
      <formula>G30</formula>
    </cfRule>
    <cfRule type="cellIs" dxfId="3260" priority="92" operator="equal">
      <formula>G30</formula>
    </cfRule>
  </conditionalFormatting>
  <conditionalFormatting sqref="K31">
    <cfRule type="cellIs" dxfId="3259" priority="89" operator="notEqual">
      <formula>G31</formula>
    </cfRule>
    <cfRule type="cellIs" dxfId="3258" priority="90" operator="equal">
      <formula>G31</formula>
    </cfRule>
  </conditionalFormatting>
  <conditionalFormatting sqref="K32">
    <cfRule type="cellIs" dxfId="3257" priority="87" operator="notEqual">
      <formula>G32</formula>
    </cfRule>
    <cfRule type="cellIs" dxfId="3256" priority="88" operator="equal">
      <formula>G32</formula>
    </cfRule>
  </conditionalFormatting>
  <conditionalFormatting sqref="K33">
    <cfRule type="cellIs" dxfId="3255" priority="85" operator="notEqual">
      <formula>G33</formula>
    </cfRule>
    <cfRule type="cellIs" dxfId="3254" priority="86" operator="equal">
      <formula>G33</formula>
    </cfRule>
  </conditionalFormatting>
  <conditionalFormatting sqref="K34">
    <cfRule type="cellIs" dxfId="3253" priority="83" operator="notEqual">
      <formula>G34</formula>
    </cfRule>
    <cfRule type="cellIs" dxfId="3252" priority="84" operator="equal">
      <formula>G34</formula>
    </cfRule>
  </conditionalFormatting>
  <conditionalFormatting sqref="K35">
    <cfRule type="cellIs" dxfId="3251" priority="81" operator="notEqual">
      <formula>G35</formula>
    </cfRule>
    <cfRule type="cellIs" dxfId="3250" priority="82" operator="equal">
      <formula>G35</formula>
    </cfRule>
  </conditionalFormatting>
  <conditionalFormatting sqref="K36">
    <cfRule type="cellIs" dxfId="3249" priority="79" operator="notEqual">
      <formula>G36</formula>
    </cfRule>
    <cfRule type="cellIs" dxfId="3248" priority="80" operator="equal">
      <formula>G36</formula>
    </cfRule>
  </conditionalFormatting>
  <conditionalFormatting sqref="K37">
    <cfRule type="cellIs" dxfId="3247" priority="77" operator="notEqual">
      <formula>G37</formula>
    </cfRule>
    <cfRule type="cellIs" dxfId="3246" priority="78" operator="equal">
      <formula>G37</formula>
    </cfRule>
  </conditionalFormatting>
  <conditionalFormatting sqref="K38">
    <cfRule type="cellIs" dxfId="3245" priority="75" operator="notEqual">
      <formula>G38</formula>
    </cfRule>
    <cfRule type="cellIs" dxfId="3244" priority="76" operator="equal">
      <formula>G38</formula>
    </cfRule>
  </conditionalFormatting>
  <conditionalFormatting sqref="K39">
    <cfRule type="cellIs" dxfId="3243" priority="73" operator="notEqual">
      <formula>G39</formula>
    </cfRule>
    <cfRule type="cellIs" dxfId="3242" priority="74" operator="equal">
      <formula>G39</formula>
    </cfRule>
  </conditionalFormatting>
  <conditionalFormatting sqref="K40">
    <cfRule type="cellIs" dxfId="3241" priority="71" operator="notEqual">
      <formula>G40</formula>
    </cfRule>
    <cfRule type="cellIs" dxfId="3240" priority="72" operator="equal">
      <formula>G40</formula>
    </cfRule>
  </conditionalFormatting>
  <conditionalFormatting sqref="K41">
    <cfRule type="cellIs" dxfId="3239" priority="69" operator="notEqual">
      <formula>G41</formula>
    </cfRule>
    <cfRule type="cellIs" dxfId="3238" priority="70" operator="equal">
      <formula>G41</formula>
    </cfRule>
  </conditionalFormatting>
  <conditionalFormatting sqref="K43">
    <cfRule type="cellIs" dxfId="3237" priority="67" operator="notEqual">
      <formula>G43</formula>
    </cfRule>
    <cfRule type="cellIs" dxfId="3236" priority="68" operator="equal">
      <formula>G43</formula>
    </cfRule>
  </conditionalFormatting>
  <conditionalFormatting sqref="K44">
    <cfRule type="cellIs" dxfId="3235" priority="65" operator="notEqual">
      <formula>G44</formula>
    </cfRule>
    <cfRule type="cellIs" dxfId="3234" priority="66" operator="equal">
      <formula>G44</formula>
    </cfRule>
  </conditionalFormatting>
  <conditionalFormatting sqref="K45">
    <cfRule type="cellIs" dxfId="3233" priority="63" operator="notEqual">
      <formula>G45</formula>
    </cfRule>
    <cfRule type="cellIs" dxfId="3232" priority="64" operator="equal">
      <formula>G45</formula>
    </cfRule>
  </conditionalFormatting>
  <conditionalFormatting sqref="K46">
    <cfRule type="cellIs" dxfId="3231" priority="61" operator="notEqual">
      <formula>G46</formula>
    </cfRule>
    <cfRule type="cellIs" dxfId="3230" priority="62" operator="equal">
      <formula>G46</formula>
    </cfRule>
  </conditionalFormatting>
  <conditionalFormatting sqref="K47">
    <cfRule type="cellIs" dxfId="3229" priority="59" operator="notEqual">
      <formula>G47</formula>
    </cfRule>
    <cfRule type="cellIs" dxfId="3228" priority="60" operator="equal">
      <formula>G47</formula>
    </cfRule>
  </conditionalFormatting>
  <conditionalFormatting sqref="K48">
    <cfRule type="cellIs" dxfId="3227" priority="57" operator="notEqual">
      <formula>G48</formula>
    </cfRule>
    <cfRule type="cellIs" dxfId="3226" priority="58" operator="equal">
      <formula>G48</formula>
    </cfRule>
  </conditionalFormatting>
  <conditionalFormatting sqref="K49">
    <cfRule type="cellIs" dxfId="3225" priority="55" operator="notEqual">
      <formula>G49</formula>
    </cfRule>
    <cfRule type="cellIs" dxfId="3224" priority="56" operator="equal">
      <formula>G49</formula>
    </cfRule>
  </conditionalFormatting>
  <conditionalFormatting sqref="K50">
    <cfRule type="cellIs" dxfId="3223" priority="53" operator="notEqual">
      <formula>G50</formula>
    </cfRule>
    <cfRule type="cellIs" dxfId="3222" priority="54" operator="equal">
      <formula>G50</formula>
    </cfRule>
  </conditionalFormatting>
  <conditionalFormatting sqref="K51">
    <cfRule type="cellIs" dxfId="3221" priority="51" operator="notEqual">
      <formula>G51</formula>
    </cfRule>
    <cfRule type="cellIs" dxfId="3220" priority="52" operator="equal">
      <formula>G51</formula>
    </cfRule>
  </conditionalFormatting>
  <conditionalFormatting sqref="K52">
    <cfRule type="cellIs" dxfId="3219" priority="49" operator="notEqual">
      <formula>G52</formula>
    </cfRule>
    <cfRule type="cellIs" dxfId="3218" priority="50" operator="equal">
      <formula>G52</formula>
    </cfRule>
  </conditionalFormatting>
  <conditionalFormatting sqref="K53">
    <cfRule type="cellIs" dxfId="3217" priority="47" operator="notEqual">
      <formula>G53</formula>
    </cfRule>
    <cfRule type="cellIs" dxfId="3216" priority="48" operator="equal">
      <formula>G53</formula>
    </cfRule>
  </conditionalFormatting>
  <conditionalFormatting sqref="K54">
    <cfRule type="cellIs" dxfId="3215" priority="45" operator="notEqual">
      <formula>G54</formula>
    </cfRule>
    <cfRule type="cellIs" dxfId="3214" priority="46" operator="equal">
      <formula>G54</formula>
    </cfRule>
  </conditionalFormatting>
  <conditionalFormatting sqref="K55">
    <cfRule type="cellIs" dxfId="3213" priority="43" operator="notEqual">
      <formula>G55</formula>
    </cfRule>
    <cfRule type="cellIs" dxfId="3212" priority="44" operator="equal">
      <formula>G55</formula>
    </cfRule>
  </conditionalFormatting>
  <conditionalFormatting sqref="K56">
    <cfRule type="cellIs" dxfId="3211" priority="41" operator="notEqual">
      <formula>G56</formula>
    </cfRule>
    <cfRule type="cellIs" dxfId="3210" priority="42" operator="equal">
      <formula>G56</formula>
    </cfRule>
  </conditionalFormatting>
  <conditionalFormatting sqref="K57">
    <cfRule type="cellIs" dxfId="3209" priority="39" operator="notEqual">
      <formula>G57</formula>
    </cfRule>
    <cfRule type="cellIs" dxfId="3208" priority="40" operator="equal">
      <formula>G57</formula>
    </cfRule>
  </conditionalFormatting>
  <conditionalFormatting sqref="K58">
    <cfRule type="cellIs" dxfId="3207" priority="37" operator="notEqual">
      <formula>G58</formula>
    </cfRule>
    <cfRule type="cellIs" dxfId="3206" priority="38" operator="equal">
      <formula>G58</formula>
    </cfRule>
  </conditionalFormatting>
  <conditionalFormatting sqref="K59">
    <cfRule type="cellIs" dxfId="3205" priority="35" operator="notEqual">
      <formula>G59</formula>
    </cfRule>
    <cfRule type="cellIs" dxfId="3204" priority="36" operator="equal">
      <formula>G59</formula>
    </cfRule>
  </conditionalFormatting>
  <conditionalFormatting sqref="K60">
    <cfRule type="cellIs" dxfId="3203" priority="33" operator="notEqual">
      <formula>G60</formula>
    </cfRule>
    <cfRule type="cellIs" dxfId="3202" priority="34" operator="equal">
      <formula>G60</formula>
    </cfRule>
  </conditionalFormatting>
  <conditionalFormatting sqref="K61">
    <cfRule type="cellIs" dxfId="3201" priority="31" operator="notEqual">
      <formula>G61</formula>
    </cfRule>
    <cfRule type="cellIs" dxfId="3200" priority="32" operator="equal">
      <formula>G61</formula>
    </cfRule>
  </conditionalFormatting>
  <conditionalFormatting sqref="K62">
    <cfRule type="cellIs" dxfId="3199" priority="29" operator="notEqual">
      <formula>G62</formula>
    </cfRule>
    <cfRule type="cellIs" dxfId="3198" priority="30" operator="equal">
      <formula>G62</formula>
    </cfRule>
  </conditionalFormatting>
  <conditionalFormatting sqref="K63">
    <cfRule type="cellIs" dxfId="3197" priority="27" operator="notEqual">
      <formula>G63</formula>
    </cfRule>
    <cfRule type="cellIs" dxfId="3196" priority="28" operator="equal">
      <formula>G63</formula>
    </cfRule>
  </conditionalFormatting>
  <conditionalFormatting sqref="K67">
    <cfRule type="cellIs" dxfId="3195" priority="25" operator="notEqual">
      <formula>G67</formula>
    </cfRule>
    <cfRule type="cellIs" dxfId="3194" priority="26" operator="equal">
      <formula>G67</formula>
    </cfRule>
  </conditionalFormatting>
  <conditionalFormatting sqref="K68">
    <cfRule type="cellIs" dxfId="3193" priority="23" operator="notEqual">
      <formula>G68</formula>
    </cfRule>
    <cfRule type="cellIs" dxfId="3192" priority="24" operator="equal">
      <formula>G68</formula>
    </cfRule>
  </conditionalFormatting>
  <conditionalFormatting sqref="K69">
    <cfRule type="cellIs" dxfId="3191" priority="21" operator="notEqual">
      <formula>G69</formula>
    </cfRule>
    <cfRule type="cellIs" dxfId="3190" priority="22" operator="equal">
      <formula>G69</formula>
    </cfRule>
  </conditionalFormatting>
  <conditionalFormatting sqref="K71">
    <cfRule type="cellIs" dxfId="3189" priority="19" operator="notEqual">
      <formula>G71</formula>
    </cfRule>
    <cfRule type="cellIs" dxfId="3188" priority="20" operator="equal">
      <formula>G71</formula>
    </cfRule>
  </conditionalFormatting>
  <conditionalFormatting sqref="K72">
    <cfRule type="cellIs" dxfId="3187" priority="17" operator="notEqual">
      <formula>G72</formula>
    </cfRule>
    <cfRule type="cellIs" dxfId="3186" priority="18" operator="equal">
      <formula>G72</formula>
    </cfRule>
  </conditionalFormatting>
  <conditionalFormatting sqref="K73">
    <cfRule type="cellIs" dxfId="3185" priority="15" operator="notEqual">
      <formula>G73</formula>
    </cfRule>
    <cfRule type="cellIs" dxfId="3184" priority="16" operator="equal">
      <formula>G73</formula>
    </cfRule>
  </conditionalFormatting>
  <conditionalFormatting sqref="K76">
    <cfRule type="cellIs" dxfId="3183" priority="13" operator="notEqual">
      <formula>G76</formula>
    </cfRule>
    <cfRule type="cellIs" dxfId="3182" priority="14" operator="equal">
      <formula>G76</formula>
    </cfRule>
  </conditionalFormatting>
  <conditionalFormatting sqref="K9">
    <cfRule type="cellIs" dxfId="3181" priority="131" operator="notEqual">
      <formula>G9</formula>
    </cfRule>
    <cfRule type="cellIs" dxfId="3180" priority="132" operator="equal">
      <formula>G9</formula>
    </cfRule>
  </conditionalFormatting>
  <conditionalFormatting sqref="K10">
    <cfRule type="cellIs" dxfId="3179" priority="129" operator="notEqual">
      <formula>G10</formula>
    </cfRule>
    <cfRule type="cellIs" dxfId="3178" priority="130" operator="equal">
      <formula>G10</formula>
    </cfRule>
  </conditionalFormatting>
  <conditionalFormatting sqref="K11">
    <cfRule type="cellIs" dxfId="3177" priority="127" operator="notEqual">
      <formula>G11</formula>
    </cfRule>
    <cfRule type="cellIs" dxfId="3176" priority="128" operator="equal">
      <formula>G11</formula>
    </cfRule>
  </conditionalFormatting>
  <conditionalFormatting sqref="K12">
    <cfRule type="cellIs" dxfId="3175" priority="125" operator="notEqual">
      <formula>G12</formula>
    </cfRule>
    <cfRule type="cellIs" dxfId="3174" priority="126" operator="equal">
      <formula>G12</formula>
    </cfRule>
  </conditionalFormatting>
  <conditionalFormatting sqref="K13">
    <cfRule type="cellIs" dxfId="3173" priority="123" operator="notEqual">
      <formula>G13</formula>
    </cfRule>
    <cfRule type="cellIs" dxfId="3172" priority="124" operator="equal">
      <formula>G13</formula>
    </cfRule>
  </conditionalFormatting>
  <conditionalFormatting sqref="K14">
    <cfRule type="cellIs" dxfId="3171" priority="121" operator="notEqual">
      <formula>G14</formula>
    </cfRule>
    <cfRule type="cellIs" dxfId="3170" priority="122" operator="equal">
      <formula>G14</formula>
    </cfRule>
  </conditionalFormatting>
  <conditionalFormatting sqref="G76">
    <cfRule type="cellIs" dxfId="3169" priority="11" operator="notEqual">
      <formula>$G$77</formula>
    </cfRule>
    <cfRule type="cellIs" dxfId="3168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D02D8D0-BDCE-4776-972C-9BFB6C83B1E2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894329E-7F39-4F1B-9657-D26F3189E5E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2085F71-BB5F-4CC5-8563-5732762B0DBC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3E5279D-17A1-4B74-8FC4-DBD844383E9D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6E33F2A2-0C37-4603-9EA3-DA08B7E049B4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75D61E0A-47F7-4C74-846A-0031D997E8D2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0CF6CF-318E-4F7C-986A-A6A96D0E0831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D0FCBD6-562E-459B-9F30-812B73731CC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068C306F-21D0-4571-996C-490F5C1CA28B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FA16103-C774-411D-B31D-844E925DD40A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292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1898892.06</v>
      </c>
      <c r="H8" s="122"/>
      <c r="I8" s="128">
        <v>1466485.0599999998</v>
      </c>
      <c r="J8" s="128">
        <v>432407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/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0">
        <v>16207.48</v>
      </c>
      <c r="H10" s="124" t="s">
        <v>15</v>
      </c>
      <c r="I10" s="130">
        <v>16207.48</v>
      </c>
      <c r="J10" s="130"/>
      <c r="K10" s="128">
        <v>16207.48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0">
        <v>731160.59</v>
      </c>
      <c r="H11" s="124" t="s">
        <v>15</v>
      </c>
      <c r="I11" s="130">
        <v>731160.59</v>
      </c>
      <c r="J11" s="130"/>
      <c r="K11" s="128">
        <v>731160.59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>
        <v>26151.61</v>
      </c>
      <c r="H12" s="124" t="s">
        <v>15</v>
      </c>
      <c r="I12" s="130">
        <v>26151.61</v>
      </c>
      <c r="J12" s="130"/>
      <c r="K12" s="128">
        <v>26151.61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>
        <v>648618.6399999999</v>
      </c>
      <c r="H13" s="124" t="s">
        <v>15</v>
      </c>
      <c r="I13" s="130">
        <v>648618.6399999999</v>
      </c>
      <c r="J13" s="130"/>
      <c r="K13" s="128">
        <v>648618.6399999999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>
        <v>0</v>
      </c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>
        <v>26651.49</v>
      </c>
      <c r="H15" s="124" t="s">
        <v>15</v>
      </c>
      <c r="I15" s="130">
        <v>26651.49</v>
      </c>
      <c r="J15" s="130"/>
      <c r="K15" s="128">
        <v>26651.49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129374.35</v>
      </c>
      <c r="H17" s="124" t="s">
        <v>24</v>
      </c>
      <c r="I17" s="130"/>
      <c r="J17" s="130">
        <v>129374.35</v>
      </c>
      <c r="K17" s="128">
        <v>129374.35</v>
      </c>
      <c r="L17" s="134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0">
        <v>303032.65000000002</v>
      </c>
      <c r="H18" s="124" t="s">
        <v>24</v>
      </c>
      <c r="I18" s="130"/>
      <c r="J18" s="130">
        <v>303032.65000000002</v>
      </c>
      <c r="K18" s="128">
        <v>303032.65000000002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>
        <v>17695.25</v>
      </c>
      <c r="H20" s="124" t="s">
        <v>15</v>
      </c>
      <c r="I20" s="130">
        <v>17695.25</v>
      </c>
      <c r="J20" s="130"/>
      <c r="K20" s="128">
        <v>17695.25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0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2275978.31</v>
      </c>
      <c r="H25" s="122"/>
      <c r="I25" s="128">
        <v>1735398.9</v>
      </c>
      <c r="J25" s="128">
        <v>540579.41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4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>
        <v>286844.95</v>
      </c>
      <c r="H27" s="124" t="s">
        <v>15</v>
      </c>
      <c r="I27" s="130">
        <v>286844.95</v>
      </c>
      <c r="J27" s="130"/>
      <c r="K27" s="128">
        <v>286844.95</v>
      </c>
      <c r="L27" s="134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>
        <v>86842.8</v>
      </c>
      <c r="H29" s="124" t="s">
        <v>15</v>
      </c>
      <c r="I29" s="130">
        <v>86842.8</v>
      </c>
      <c r="J29" s="130"/>
      <c r="K29" s="128">
        <v>86842.8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/>
      <c r="H30" s="124"/>
      <c r="I30" s="130"/>
      <c r="J30" s="130"/>
      <c r="K30" s="128">
        <v>0</v>
      </c>
      <c r="L30" s="131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>
        <v>469966.74</v>
      </c>
      <c r="H31" s="124" t="s">
        <v>15</v>
      </c>
      <c r="I31" s="130">
        <v>469966.74</v>
      </c>
      <c r="J31" s="130"/>
      <c r="K31" s="128">
        <v>469966.74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>
        <v>421670.65</v>
      </c>
      <c r="H32" s="124" t="s">
        <v>59</v>
      </c>
      <c r="I32" s="130">
        <v>89168.69</v>
      </c>
      <c r="J32" s="130">
        <v>332501.96000000002</v>
      </c>
      <c r="K32" s="128">
        <v>421670.65</v>
      </c>
      <c r="L32" s="134" t="s">
        <v>245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>
        <v>154491.1</v>
      </c>
      <c r="H34" s="124" t="s">
        <v>15</v>
      </c>
      <c r="I34" s="130">
        <v>154491.1</v>
      </c>
      <c r="J34" s="130"/>
      <c r="K34" s="128">
        <v>154491.1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>
        <v>856162.07</v>
      </c>
      <c r="H35" s="124" t="s">
        <v>59</v>
      </c>
      <c r="I35" s="130">
        <v>648084.61999999988</v>
      </c>
      <c r="J35" s="130">
        <v>208077.45</v>
      </c>
      <c r="K35" s="128">
        <v>856162.06999999983</v>
      </c>
      <c r="L35" s="134" t="s">
        <v>214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>
        <v>0</v>
      </c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/>
      <c r="H39" s="124"/>
      <c r="I39" s="130"/>
      <c r="J39" s="130"/>
      <c r="K39" s="128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7590028.2100000018</v>
      </c>
      <c r="H42" s="122"/>
      <c r="I42" s="128">
        <v>2794557.84</v>
      </c>
      <c r="J42" s="128">
        <v>4795470.37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1982887.3900000001</v>
      </c>
      <c r="H43" s="124" t="s">
        <v>24</v>
      </c>
      <c r="I43" s="130"/>
      <c r="J43" s="130">
        <v>1982887.3900000001</v>
      </c>
      <c r="K43" s="128">
        <v>1982887.3900000001</v>
      </c>
      <c r="L43" s="134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>
        <v>1783154.42</v>
      </c>
      <c r="H44" s="124" t="s">
        <v>24</v>
      </c>
      <c r="I44" s="130"/>
      <c r="J44" s="130">
        <v>1783154.42</v>
      </c>
      <c r="K44" s="128">
        <v>1783154.42</v>
      </c>
      <c r="L44" s="134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>
        <v>852975.5</v>
      </c>
      <c r="H45" s="124" t="s">
        <v>15</v>
      </c>
      <c r="I45" s="130">
        <v>852975.5</v>
      </c>
      <c r="J45" s="130"/>
      <c r="K45" s="128">
        <v>852975.5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>
        <v>679480.99</v>
      </c>
      <c r="H46" s="124" t="s">
        <v>24</v>
      </c>
      <c r="I46" s="130"/>
      <c r="J46" s="130">
        <v>679480.99</v>
      </c>
      <c r="K46" s="128">
        <v>679480.99</v>
      </c>
      <c r="L46" s="134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780280.87</v>
      </c>
      <c r="H47" s="124" t="s">
        <v>15</v>
      </c>
      <c r="I47" s="130">
        <v>780280.87</v>
      </c>
      <c r="J47" s="130"/>
      <c r="K47" s="128">
        <v>780280.87</v>
      </c>
      <c r="L47" s="134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288775.67999999999</v>
      </c>
      <c r="H49" s="124" t="s">
        <v>15</v>
      </c>
      <c r="I49" s="130">
        <v>288775.67999999999</v>
      </c>
      <c r="J49" s="130"/>
      <c r="K49" s="128">
        <v>288775.67999999999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>
        <v>192316.33</v>
      </c>
      <c r="H50" s="124" t="s">
        <v>15</v>
      </c>
      <c r="I50" s="130">
        <v>192316.33</v>
      </c>
      <c r="J50" s="130"/>
      <c r="K50" s="128">
        <v>192316.33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>
        <v>-3993.3300000000004</v>
      </c>
      <c r="H52" s="124" t="s">
        <v>15</v>
      </c>
      <c r="I52" s="130">
        <v>-3993.3300000000004</v>
      </c>
      <c r="J52" s="130"/>
      <c r="K52" s="128">
        <v>-3993.3300000000004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>
        <v>139457.07</v>
      </c>
      <c r="H53" s="124" t="s">
        <v>15</v>
      </c>
      <c r="I53" s="130">
        <v>139457.07</v>
      </c>
      <c r="J53" s="130"/>
      <c r="K53" s="128">
        <v>139457.07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>
        <v>215568.44</v>
      </c>
      <c r="H54" s="124" t="s">
        <v>15</v>
      </c>
      <c r="I54" s="130">
        <v>215568.44</v>
      </c>
      <c r="J54" s="130"/>
      <c r="K54" s="128">
        <v>215568.44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/>
      <c r="H55" s="124"/>
      <c r="I55" s="130"/>
      <c r="J55" s="130"/>
      <c r="K55" s="128">
        <v>0</v>
      </c>
      <c r="L55" s="131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329177.28000000003</v>
      </c>
      <c r="H56" s="124" t="s">
        <v>15</v>
      </c>
      <c r="I56" s="130">
        <v>329177.28000000003</v>
      </c>
      <c r="J56" s="130"/>
      <c r="K56" s="128">
        <v>329177.28000000003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>
        <v>136484.71</v>
      </c>
      <c r="H57" s="124" t="s">
        <v>24</v>
      </c>
      <c r="I57" s="130"/>
      <c r="J57" s="130">
        <v>136484.71</v>
      </c>
      <c r="K57" s="128">
        <v>136484.71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0"/>
      <c r="H59" s="124"/>
      <c r="I59" s="130"/>
      <c r="J59" s="130"/>
      <c r="K59" s="128">
        <v>0</v>
      </c>
      <c r="L59" s="134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>
        <v>128040.36</v>
      </c>
      <c r="H61" s="124" t="s">
        <v>24</v>
      </c>
      <c r="I61" s="130"/>
      <c r="J61" s="130">
        <v>128040.36</v>
      </c>
      <c r="K61" s="128">
        <v>128040.36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>
        <v>26563.07</v>
      </c>
      <c r="H62" s="124" t="s">
        <v>24</v>
      </c>
      <c r="I62" s="130"/>
      <c r="J62" s="130">
        <v>26563.07</v>
      </c>
      <c r="K62" s="128">
        <v>26563.07</v>
      </c>
      <c r="L62" s="134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>
        <v>58859.43</v>
      </c>
      <c r="H63" s="124" t="s">
        <v>24</v>
      </c>
      <c r="I63" s="130"/>
      <c r="J63" s="130">
        <v>58859.43</v>
      </c>
      <c r="K63" s="128">
        <v>58859.43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1863285.24</v>
      </c>
      <c r="H70" s="122"/>
      <c r="I70" s="128">
        <v>1256403.31</v>
      </c>
      <c r="J70" s="128">
        <v>606881.92999999993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122272.67</v>
      </c>
      <c r="H71" s="124" t="s">
        <v>15</v>
      </c>
      <c r="I71" s="130">
        <v>122272.67</v>
      </c>
      <c r="J71" s="130"/>
      <c r="K71" s="128">
        <v>122272.67</v>
      </c>
      <c r="L71" s="134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1134130.6400000001</v>
      </c>
      <c r="H72" s="124" t="s">
        <v>15</v>
      </c>
      <c r="I72" s="130">
        <v>1134130.6400000001</v>
      </c>
      <c r="J72" s="130"/>
      <c r="K72" s="128">
        <v>1134130.6400000001</v>
      </c>
      <c r="L72" s="131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>
        <v>606881.92999999993</v>
      </c>
      <c r="H73" s="124" t="s">
        <v>24</v>
      </c>
      <c r="I73" s="130"/>
      <c r="J73" s="130">
        <v>606881.92999999993</v>
      </c>
      <c r="K73" s="128">
        <v>606881.92999999993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13628183.820000002</v>
      </c>
      <c r="H76" s="26"/>
      <c r="I76" s="94">
        <v>7252845.1099999994</v>
      </c>
      <c r="J76" s="94">
        <v>6375338.71</v>
      </c>
      <c r="K76" s="90">
        <v>13628183.82</v>
      </c>
      <c r="L76" s="27"/>
    </row>
    <row r="77" spans="1:12" ht="15.75" x14ac:dyDescent="0.25">
      <c r="F77" s="83" t="s">
        <v>200</v>
      </c>
      <c r="G77" s="95">
        <v>13628183.819999998</v>
      </c>
      <c r="H77" s="14"/>
      <c r="I77" s="85">
        <v>0.53219454666850818</v>
      </c>
      <c r="J77" s="85">
        <v>0.46780545333149159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78735062.557571471</v>
      </c>
      <c r="J83" s="87">
        <v>9.2117093381321472E-2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157" priority="119" operator="notEqual">
      <formula>G15</formula>
    </cfRule>
    <cfRule type="cellIs" dxfId="3156" priority="120" operator="equal">
      <formula>G15</formula>
    </cfRule>
  </conditionalFormatting>
  <conditionalFormatting sqref="K16">
    <cfRule type="cellIs" dxfId="3155" priority="117" operator="notEqual">
      <formula>G16</formula>
    </cfRule>
    <cfRule type="cellIs" dxfId="3154" priority="118" operator="equal">
      <formula>G16</formula>
    </cfRule>
  </conditionalFormatting>
  <conditionalFormatting sqref="K17">
    <cfRule type="cellIs" dxfId="3153" priority="115" operator="notEqual">
      <formula>G17</formula>
    </cfRule>
    <cfRule type="cellIs" dxfId="3152" priority="116" operator="equal">
      <formula>G17</formula>
    </cfRule>
  </conditionalFormatting>
  <conditionalFormatting sqref="K18">
    <cfRule type="cellIs" dxfId="3151" priority="113" operator="notEqual">
      <formula>G18</formula>
    </cfRule>
    <cfRule type="cellIs" dxfId="3150" priority="114" operator="equal">
      <formula>G18</formula>
    </cfRule>
  </conditionalFormatting>
  <conditionalFormatting sqref="K19">
    <cfRule type="cellIs" dxfId="3149" priority="111" operator="notEqual">
      <formula>G19</formula>
    </cfRule>
    <cfRule type="cellIs" dxfId="3148" priority="112" operator="equal">
      <formula>G19</formula>
    </cfRule>
  </conditionalFormatting>
  <conditionalFormatting sqref="K20">
    <cfRule type="cellIs" dxfId="3147" priority="109" operator="notEqual">
      <formula>G20</formula>
    </cfRule>
    <cfRule type="cellIs" dxfId="3146" priority="110" operator="equal">
      <formula>G20</formula>
    </cfRule>
  </conditionalFormatting>
  <conditionalFormatting sqref="K21">
    <cfRule type="cellIs" dxfId="3145" priority="107" operator="notEqual">
      <formula>G21</formula>
    </cfRule>
    <cfRule type="cellIs" dxfId="3144" priority="108" operator="equal">
      <formula>G21</formula>
    </cfRule>
  </conditionalFormatting>
  <conditionalFormatting sqref="K22">
    <cfRule type="cellIs" dxfId="3143" priority="105" operator="notEqual">
      <formula>G22</formula>
    </cfRule>
    <cfRule type="cellIs" dxfId="3142" priority="106" operator="equal">
      <formula>G22</formula>
    </cfRule>
  </conditionalFormatting>
  <conditionalFormatting sqref="K23">
    <cfRule type="cellIs" dxfId="3141" priority="103" operator="notEqual">
      <formula>G23</formula>
    </cfRule>
    <cfRule type="cellIs" dxfId="3140" priority="104" operator="equal">
      <formula>G23</formula>
    </cfRule>
  </conditionalFormatting>
  <conditionalFormatting sqref="K24">
    <cfRule type="cellIs" dxfId="3139" priority="101" operator="notEqual">
      <formula>G24</formula>
    </cfRule>
    <cfRule type="cellIs" dxfId="3138" priority="102" operator="equal">
      <formula>G24</formula>
    </cfRule>
  </conditionalFormatting>
  <conditionalFormatting sqref="K26">
    <cfRule type="cellIs" dxfId="3137" priority="99" operator="notEqual">
      <formula>G26</formula>
    </cfRule>
    <cfRule type="cellIs" dxfId="3136" priority="100" operator="equal">
      <formula>G26</formula>
    </cfRule>
  </conditionalFormatting>
  <conditionalFormatting sqref="K27">
    <cfRule type="cellIs" dxfId="3135" priority="97" operator="notEqual">
      <formula>G27</formula>
    </cfRule>
    <cfRule type="cellIs" dxfId="3134" priority="98" operator="equal">
      <formula>G27</formula>
    </cfRule>
  </conditionalFormatting>
  <conditionalFormatting sqref="K28">
    <cfRule type="cellIs" dxfId="3133" priority="95" operator="notEqual">
      <formula>G28</formula>
    </cfRule>
    <cfRule type="cellIs" dxfId="3132" priority="96" operator="equal">
      <formula>G28</formula>
    </cfRule>
  </conditionalFormatting>
  <conditionalFormatting sqref="K29">
    <cfRule type="cellIs" dxfId="3131" priority="93" operator="notEqual">
      <formula>G29</formula>
    </cfRule>
    <cfRule type="cellIs" dxfId="3130" priority="94" operator="equal">
      <formula>G29</formula>
    </cfRule>
  </conditionalFormatting>
  <conditionalFormatting sqref="K30">
    <cfRule type="cellIs" dxfId="3129" priority="91" operator="notEqual">
      <formula>G30</formula>
    </cfRule>
    <cfRule type="cellIs" dxfId="3128" priority="92" operator="equal">
      <formula>G30</formula>
    </cfRule>
  </conditionalFormatting>
  <conditionalFormatting sqref="K31">
    <cfRule type="cellIs" dxfId="3127" priority="89" operator="notEqual">
      <formula>G31</formula>
    </cfRule>
    <cfRule type="cellIs" dxfId="3126" priority="90" operator="equal">
      <formula>G31</formula>
    </cfRule>
  </conditionalFormatting>
  <conditionalFormatting sqref="K32">
    <cfRule type="cellIs" dxfId="3125" priority="87" operator="notEqual">
      <formula>G32</formula>
    </cfRule>
    <cfRule type="cellIs" dxfId="3124" priority="88" operator="equal">
      <formula>G32</formula>
    </cfRule>
  </conditionalFormatting>
  <conditionalFormatting sqref="K33">
    <cfRule type="cellIs" dxfId="3123" priority="85" operator="notEqual">
      <formula>G33</formula>
    </cfRule>
    <cfRule type="cellIs" dxfId="3122" priority="86" operator="equal">
      <formula>G33</formula>
    </cfRule>
  </conditionalFormatting>
  <conditionalFormatting sqref="K34">
    <cfRule type="cellIs" dxfId="3121" priority="83" operator="notEqual">
      <formula>G34</formula>
    </cfRule>
    <cfRule type="cellIs" dxfId="3120" priority="84" operator="equal">
      <formula>G34</formula>
    </cfRule>
  </conditionalFormatting>
  <conditionalFormatting sqref="K35">
    <cfRule type="cellIs" dxfId="3119" priority="81" operator="notEqual">
      <formula>G35</formula>
    </cfRule>
    <cfRule type="cellIs" dxfId="3118" priority="82" operator="equal">
      <formula>G35</formula>
    </cfRule>
  </conditionalFormatting>
  <conditionalFormatting sqref="K36">
    <cfRule type="cellIs" dxfId="3117" priority="79" operator="notEqual">
      <formula>G36</formula>
    </cfRule>
    <cfRule type="cellIs" dxfId="3116" priority="80" operator="equal">
      <formula>G36</formula>
    </cfRule>
  </conditionalFormatting>
  <conditionalFormatting sqref="K37">
    <cfRule type="cellIs" dxfId="3115" priority="77" operator="notEqual">
      <formula>G37</formula>
    </cfRule>
    <cfRule type="cellIs" dxfId="3114" priority="78" operator="equal">
      <formula>G37</formula>
    </cfRule>
  </conditionalFormatting>
  <conditionalFormatting sqref="K38">
    <cfRule type="cellIs" dxfId="3113" priority="75" operator="notEqual">
      <formula>G38</formula>
    </cfRule>
    <cfRule type="cellIs" dxfId="3112" priority="76" operator="equal">
      <formula>G38</formula>
    </cfRule>
  </conditionalFormatting>
  <conditionalFormatting sqref="K39">
    <cfRule type="cellIs" dxfId="3111" priority="73" operator="notEqual">
      <formula>G39</formula>
    </cfRule>
    <cfRule type="cellIs" dxfId="3110" priority="74" operator="equal">
      <formula>G39</formula>
    </cfRule>
  </conditionalFormatting>
  <conditionalFormatting sqref="K40">
    <cfRule type="cellIs" dxfId="3109" priority="71" operator="notEqual">
      <formula>G40</formula>
    </cfRule>
    <cfRule type="cellIs" dxfId="3108" priority="72" operator="equal">
      <formula>G40</formula>
    </cfRule>
  </conditionalFormatting>
  <conditionalFormatting sqref="K41">
    <cfRule type="cellIs" dxfId="3107" priority="69" operator="notEqual">
      <formula>G41</formula>
    </cfRule>
    <cfRule type="cellIs" dxfId="3106" priority="70" operator="equal">
      <formula>G41</formula>
    </cfRule>
  </conditionalFormatting>
  <conditionalFormatting sqref="K43">
    <cfRule type="cellIs" dxfId="3105" priority="67" operator="notEqual">
      <formula>G43</formula>
    </cfRule>
    <cfRule type="cellIs" dxfId="3104" priority="68" operator="equal">
      <formula>G43</formula>
    </cfRule>
  </conditionalFormatting>
  <conditionalFormatting sqref="K44">
    <cfRule type="cellIs" dxfId="3103" priority="65" operator="notEqual">
      <formula>G44</formula>
    </cfRule>
    <cfRule type="cellIs" dxfId="3102" priority="66" operator="equal">
      <formula>G44</formula>
    </cfRule>
  </conditionalFormatting>
  <conditionalFormatting sqref="K45">
    <cfRule type="cellIs" dxfId="3101" priority="63" operator="notEqual">
      <formula>G45</formula>
    </cfRule>
    <cfRule type="cellIs" dxfId="3100" priority="64" operator="equal">
      <formula>G45</formula>
    </cfRule>
  </conditionalFormatting>
  <conditionalFormatting sqref="K46">
    <cfRule type="cellIs" dxfId="3099" priority="61" operator="notEqual">
      <formula>G46</formula>
    </cfRule>
    <cfRule type="cellIs" dxfId="3098" priority="62" operator="equal">
      <formula>G46</formula>
    </cfRule>
  </conditionalFormatting>
  <conditionalFormatting sqref="K47">
    <cfRule type="cellIs" dxfId="3097" priority="59" operator="notEqual">
      <formula>G47</formula>
    </cfRule>
    <cfRule type="cellIs" dxfId="3096" priority="60" operator="equal">
      <formula>G47</formula>
    </cfRule>
  </conditionalFormatting>
  <conditionalFormatting sqref="K48">
    <cfRule type="cellIs" dxfId="3095" priority="57" operator="notEqual">
      <formula>G48</formula>
    </cfRule>
    <cfRule type="cellIs" dxfId="3094" priority="58" operator="equal">
      <formula>G48</formula>
    </cfRule>
  </conditionalFormatting>
  <conditionalFormatting sqref="K49">
    <cfRule type="cellIs" dxfId="3093" priority="55" operator="notEqual">
      <formula>G49</formula>
    </cfRule>
    <cfRule type="cellIs" dxfId="3092" priority="56" operator="equal">
      <formula>G49</formula>
    </cfRule>
  </conditionalFormatting>
  <conditionalFormatting sqref="K50">
    <cfRule type="cellIs" dxfId="3091" priority="53" operator="notEqual">
      <formula>G50</formula>
    </cfRule>
    <cfRule type="cellIs" dxfId="3090" priority="54" operator="equal">
      <formula>G50</formula>
    </cfRule>
  </conditionalFormatting>
  <conditionalFormatting sqref="K51">
    <cfRule type="cellIs" dxfId="3089" priority="51" operator="notEqual">
      <formula>G51</formula>
    </cfRule>
    <cfRule type="cellIs" dxfId="3088" priority="52" operator="equal">
      <formula>G51</formula>
    </cfRule>
  </conditionalFormatting>
  <conditionalFormatting sqref="K52">
    <cfRule type="cellIs" dxfId="3087" priority="49" operator="notEqual">
      <formula>G52</formula>
    </cfRule>
    <cfRule type="cellIs" dxfId="3086" priority="50" operator="equal">
      <formula>G52</formula>
    </cfRule>
  </conditionalFormatting>
  <conditionalFormatting sqref="K53">
    <cfRule type="cellIs" dxfId="3085" priority="47" operator="notEqual">
      <formula>G53</formula>
    </cfRule>
    <cfRule type="cellIs" dxfId="3084" priority="48" operator="equal">
      <formula>G53</formula>
    </cfRule>
  </conditionalFormatting>
  <conditionalFormatting sqref="K54">
    <cfRule type="cellIs" dxfId="3083" priority="45" operator="notEqual">
      <formula>G54</formula>
    </cfRule>
    <cfRule type="cellIs" dxfId="3082" priority="46" operator="equal">
      <formula>G54</formula>
    </cfRule>
  </conditionalFormatting>
  <conditionalFormatting sqref="K55">
    <cfRule type="cellIs" dxfId="3081" priority="43" operator="notEqual">
      <formula>G55</formula>
    </cfRule>
    <cfRule type="cellIs" dxfId="3080" priority="44" operator="equal">
      <formula>G55</formula>
    </cfRule>
  </conditionalFormatting>
  <conditionalFormatting sqref="K56">
    <cfRule type="cellIs" dxfId="3079" priority="41" operator="notEqual">
      <formula>G56</formula>
    </cfRule>
    <cfRule type="cellIs" dxfId="3078" priority="42" operator="equal">
      <formula>G56</formula>
    </cfRule>
  </conditionalFormatting>
  <conditionalFormatting sqref="K57">
    <cfRule type="cellIs" dxfId="3077" priority="39" operator="notEqual">
      <formula>G57</formula>
    </cfRule>
    <cfRule type="cellIs" dxfId="3076" priority="40" operator="equal">
      <formula>G57</formula>
    </cfRule>
  </conditionalFormatting>
  <conditionalFormatting sqref="K58">
    <cfRule type="cellIs" dxfId="3075" priority="37" operator="notEqual">
      <formula>G58</formula>
    </cfRule>
    <cfRule type="cellIs" dxfId="3074" priority="38" operator="equal">
      <formula>G58</formula>
    </cfRule>
  </conditionalFormatting>
  <conditionalFormatting sqref="K59">
    <cfRule type="cellIs" dxfId="3073" priority="35" operator="notEqual">
      <formula>G59</formula>
    </cfRule>
    <cfRule type="cellIs" dxfId="3072" priority="36" operator="equal">
      <formula>G59</formula>
    </cfRule>
  </conditionalFormatting>
  <conditionalFormatting sqref="K60">
    <cfRule type="cellIs" dxfId="3071" priority="33" operator="notEqual">
      <formula>G60</formula>
    </cfRule>
    <cfRule type="cellIs" dxfId="3070" priority="34" operator="equal">
      <formula>G60</formula>
    </cfRule>
  </conditionalFormatting>
  <conditionalFormatting sqref="K61">
    <cfRule type="cellIs" dxfId="3069" priority="31" operator="notEqual">
      <formula>G61</formula>
    </cfRule>
    <cfRule type="cellIs" dxfId="3068" priority="32" operator="equal">
      <formula>G61</formula>
    </cfRule>
  </conditionalFormatting>
  <conditionalFormatting sqref="K62">
    <cfRule type="cellIs" dxfId="3067" priority="29" operator="notEqual">
      <formula>G62</formula>
    </cfRule>
    <cfRule type="cellIs" dxfId="3066" priority="30" operator="equal">
      <formula>G62</formula>
    </cfRule>
  </conditionalFormatting>
  <conditionalFormatting sqref="K63">
    <cfRule type="cellIs" dxfId="3065" priority="27" operator="notEqual">
      <formula>G63</formula>
    </cfRule>
    <cfRule type="cellIs" dxfId="3064" priority="28" operator="equal">
      <formula>G63</formula>
    </cfRule>
  </conditionalFormatting>
  <conditionalFormatting sqref="K67">
    <cfRule type="cellIs" dxfId="3063" priority="25" operator="notEqual">
      <formula>G67</formula>
    </cfRule>
    <cfRule type="cellIs" dxfId="3062" priority="26" operator="equal">
      <formula>G67</formula>
    </cfRule>
  </conditionalFormatting>
  <conditionalFormatting sqref="K68">
    <cfRule type="cellIs" dxfId="3061" priority="23" operator="notEqual">
      <formula>G68</formula>
    </cfRule>
    <cfRule type="cellIs" dxfId="3060" priority="24" operator="equal">
      <formula>G68</formula>
    </cfRule>
  </conditionalFormatting>
  <conditionalFormatting sqref="K69">
    <cfRule type="cellIs" dxfId="3059" priority="21" operator="notEqual">
      <formula>G69</formula>
    </cfRule>
    <cfRule type="cellIs" dxfId="3058" priority="22" operator="equal">
      <formula>G69</formula>
    </cfRule>
  </conditionalFormatting>
  <conditionalFormatting sqref="K71">
    <cfRule type="cellIs" dxfId="3057" priority="19" operator="notEqual">
      <formula>G71</formula>
    </cfRule>
    <cfRule type="cellIs" dxfId="3056" priority="20" operator="equal">
      <formula>G71</formula>
    </cfRule>
  </conditionalFormatting>
  <conditionalFormatting sqref="K72">
    <cfRule type="cellIs" dxfId="3055" priority="17" operator="notEqual">
      <formula>G72</formula>
    </cfRule>
    <cfRule type="cellIs" dxfId="3054" priority="18" operator="equal">
      <formula>G72</formula>
    </cfRule>
  </conditionalFormatting>
  <conditionalFormatting sqref="K73">
    <cfRule type="cellIs" dxfId="3053" priority="15" operator="notEqual">
      <formula>G73</formula>
    </cfRule>
    <cfRule type="cellIs" dxfId="3052" priority="16" operator="equal">
      <formula>G73</formula>
    </cfRule>
  </conditionalFormatting>
  <conditionalFormatting sqref="K76">
    <cfRule type="cellIs" dxfId="3051" priority="13" operator="notEqual">
      <formula>G76</formula>
    </cfRule>
    <cfRule type="cellIs" dxfId="3050" priority="14" operator="equal">
      <formula>G76</formula>
    </cfRule>
  </conditionalFormatting>
  <conditionalFormatting sqref="K9">
    <cfRule type="cellIs" dxfId="3049" priority="131" operator="notEqual">
      <formula>G9</formula>
    </cfRule>
    <cfRule type="cellIs" dxfId="3048" priority="132" operator="equal">
      <formula>G9</formula>
    </cfRule>
  </conditionalFormatting>
  <conditionalFormatting sqref="K10">
    <cfRule type="cellIs" dxfId="3047" priority="129" operator="notEqual">
      <formula>G10</formula>
    </cfRule>
    <cfRule type="cellIs" dxfId="3046" priority="130" operator="equal">
      <formula>G10</formula>
    </cfRule>
  </conditionalFormatting>
  <conditionalFormatting sqref="K11">
    <cfRule type="cellIs" dxfId="3045" priority="127" operator="notEqual">
      <formula>G11</formula>
    </cfRule>
    <cfRule type="cellIs" dxfId="3044" priority="128" operator="equal">
      <formula>G11</formula>
    </cfRule>
  </conditionalFormatting>
  <conditionalFormatting sqref="K12">
    <cfRule type="cellIs" dxfId="3043" priority="125" operator="notEqual">
      <formula>G12</formula>
    </cfRule>
    <cfRule type="cellIs" dxfId="3042" priority="126" operator="equal">
      <formula>G12</formula>
    </cfRule>
  </conditionalFormatting>
  <conditionalFormatting sqref="K13">
    <cfRule type="cellIs" dxfId="3041" priority="123" operator="notEqual">
      <formula>G13</formula>
    </cfRule>
    <cfRule type="cellIs" dxfId="3040" priority="124" operator="equal">
      <formula>G13</formula>
    </cfRule>
  </conditionalFormatting>
  <conditionalFormatting sqref="K14">
    <cfRule type="cellIs" dxfId="3039" priority="121" operator="notEqual">
      <formula>G14</formula>
    </cfRule>
    <cfRule type="cellIs" dxfId="3038" priority="122" operator="equal">
      <formula>G14</formula>
    </cfRule>
  </conditionalFormatting>
  <conditionalFormatting sqref="G76">
    <cfRule type="cellIs" dxfId="3037" priority="11" operator="notEqual">
      <formula>$G$77</formula>
    </cfRule>
    <cfRule type="cellIs" dxfId="303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C24E1224-D515-4A87-A49D-E275BB9F7E81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EB5749B-2765-4EB8-A270-6468A99E5D19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6773989-62C0-44D8-A33E-32313AF5DE8D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D4AAA7D4-B612-48FD-935D-7DDBDC2745E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964F969-157F-4CE6-99BA-F2250E67F656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B5541E0-0DD4-44C3-920A-75F6A30DC268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614E735D-5A15-43B3-9E91-A67552A632D0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ABD8484-8D37-4E53-9FFC-65FF3C896BB7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0202D52-E30E-4BD8-8A1C-35E4620BC76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A60BC78-EA85-4765-85A8-A549FDE77D12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32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39" baseType="lpstr">
      <vt:lpstr>Summary Analytics</vt:lpstr>
      <vt:lpstr>Comparative Matrices</vt:lpstr>
      <vt:lpstr>Chart Data</vt:lpstr>
      <vt:lpstr>System Summary</vt:lpstr>
      <vt:lpstr>EASTERN</vt:lpstr>
      <vt:lpstr>BROWARD</vt:lpstr>
      <vt:lpstr>CENTRAL</vt:lpstr>
      <vt:lpstr>CHIPOLA</vt:lpstr>
      <vt:lpstr>DAYTONA</vt:lpstr>
      <vt:lpstr>SOUTHWESTERN</vt:lpstr>
      <vt:lpstr>FSC JAX</vt:lpstr>
      <vt:lpstr>FL KEYS</vt:lpstr>
      <vt:lpstr>GULF COAST</vt:lpstr>
      <vt:lpstr>HILLSBOROUGH</vt:lpstr>
      <vt:lpstr>INDIAN RIVER</vt:lpstr>
      <vt:lpstr>GATEWAY</vt:lpstr>
      <vt:lpstr>LAKE SUMTER</vt:lpstr>
      <vt:lpstr>SCF MANATEE</vt:lpstr>
      <vt:lpstr>MIAMI</vt:lpstr>
      <vt:lpstr>NORTH FLORIDA</vt:lpstr>
      <vt:lpstr>NORTHWEST FLORIDA</vt:lpstr>
      <vt:lpstr>PALM BEACH</vt:lpstr>
      <vt:lpstr>PASCO</vt:lpstr>
      <vt:lpstr>PENSACOLA</vt:lpstr>
      <vt:lpstr>POLK</vt:lpstr>
      <vt:lpstr>ST JOHNS</vt:lpstr>
      <vt:lpstr>ST PETE</vt:lpstr>
      <vt:lpstr>SANTA FE</vt:lpstr>
      <vt:lpstr>SEMINOLE</vt:lpstr>
      <vt:lpstr>SOUTH FLORIDA</vt:lpstr>
      <vt:lpstr>TALLAHASSEE</vt:lpstr>
      <vt:lpstr>VALENCIA</vt:lpstr>
      <vt:lpstr>Admin Cost % Excl Transfers</vt:lpstr>
      <vt:lpstr>Admin Cost % and per FTE</vt:lpstr>
      <vt:lpstr>% I. S. Excluded</vt:lpstr>
      <vt:lpstr>'Comparative Matrices'!Print_Area</vt:lpstr>
      <vt:lpstr>PASCO!Print_Area</vt:lpstr>
      <vt:lpstr>'Summary Analytics'!Print_Area</vt:lpstr>
      <vt:lpstr>'System Summary'!Print_Area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Ball, Lance</cp:lastModifiedBy>
  <cp:lastPrinted>2020-03-02T21:54:24Z</cp:lastPrinted>
  <dcterms:created xsi:type="dcterms:W3CDTF">2012-09-26T13:23:55Z</dcterms:created>
  <dcterms:modified xsi:type="dcterms:W3CDTF">2020-04-08T03:13:27Z</dcterms:modified>
</cp:coreProperties>
</file>